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17 Přelouč, ul. Tůmy Přeloučského – vodovod\rozpočty\"/>
    </mc:Choice>
  </mc:AlternateContent>
  <bookViews>
    <workbookView xWindow="0" yWindow="0" windowWidth="0" windowHeight="0"/>
  </bookViews>
  <sheets>
    <sheet name="Rekapitulace stavby" sheetId="1" r:id="rId1"/>
    <sheet name="1 - Vodovodní řad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Vodovodní řad'!$C$124:$K$404</definedName>
    <definedName name="_xlnm.Print_Area" localSheetId="1">'1 - Vodovodní řad'!$C$4:$J$76,'1 - Vodovodní řad'!$C$82:$J$106,'1 - Vodovodní řad'!$C$112:$K$404</definedName>
    <definedName name="_xlnm.Print_Titles" localSheetId="1">'1 - Vodovodní řad'!$124:$124</definedName>
    <definedName name="_xlnm._FilterDatabase" localSheetId="2" hidden="1">'VON - Vedlejší a ostatní ...'!$C$123:$K$152</definedName>
    <definedName name="_xlnm.Print_Area" localSheetId="2">'VON - Vedlejší a ostatní ...'!$C$4:$J$76,'VON - Vedlejší a ostatní ...'!$C$82:$J$105,'VON - Vedlejší a ostatní ...'!$C$111:$K$152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404"/>
  <c r="BH404"/>
  <c r="BG404"/>
  <c r="BF404"/>
  <c r="T404"/>
  <c r="T403"/>
  <c r="R404"/>
  <c r="R403"/>
  <c r="P404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73"/>
  <c r="BH273"/>
  <c r="BG273"/>
  <c r="BF273"/>
  <c r="T273"/>
  <c r="R273"/>
  <c r="P273"/>
  <c r="BI271"/>
  <c r="BH271"/>
  <c r="BG271"/>
  <c r="BF271"/>
  <c r="T271"/>
  <c r="R271"/>
  <c r="P271"/>
  <c r="BI265"/>
  <c r="BH265"/>
  <c r="BG265"/>
  <c r="BF265"/>
  <c r="T265"/>
  <c r="R265"/>
  <c r="P265"/>
  <c r="BI263"/>
  <c r="BH263"/>
  <c r="BG263"/>
  <c r="BF263"/>
  <c r="T263"/>
  <c r="R263"/>
  <c r="P263"/>
  <c r="BI258"/>
  <c r="BH258"/>
  <c r="BG258"/>
  <c r="BF258"/>
  <c r="T258"/>
  <c r="R258"/>
  <c r="P258"/>
  <c r="BI245"/>
  <c r="BH245"/>
  <c r="BG245"/>
  <c r="BF245"/>
  <c r="T245"/>
  <c r="R245"/>
  <c r="P245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F37"/>
  <c r="BK358"/>
  <c r="BK354"/>
  <c r="BK349"/>
  <c r="J344"/>
  <c r="J339"/>
  <c r="J333"/>
  <c r="BK329"/>
  <c r="J326"/>
  <c r="BK317"/>
  <c r="BK310"/>
  <c r="BK299"/>
  <c r="BK279"/>
  <c r="BK265"/>
  <c r="BK239"/>
  <c r="BK229"/>
  <c r="BK222"/>
  <c r="J213"/>
  <c r="BK203"/>
  <c r="BK195"/>
  <c r="J186"/>
  <c r="BK176"/>
  <c r="J156"/>
  <c r="J130"/>
  <c i="3" r="J132"/>
  <c r="J134"/>
  <c r="BK139"/>
  <c r="J147"/>
  <c i="2" r="F34"/>
  <c r="BK361"/>
  <c r="J358"/>
  <c r="J355"/>
  <c r="BK348"/>
  <c r="J343"/>
  <c r="BK337"/>
  <c r="BK332"/>
  <c r="BK328"/>
  <c r="J324"/>
  <c r="J317"/>
  <c r="J310"/>
  <c r="BK302"/>
  <c r="BK285"/>
  <c r="BK263"/>
  <c r="J239"/>
  <c r="J227"/>
  <c r="J217"/>
  <c r="BK207"/>
  <c r="J201"/>
  <c r="BK193"/>
  <c r="BK180"/>
  <c r="BK162"/>
  <c r="BK132"/>
  <c i="3" r="BK127"/>
  <c r="BK129"/>
  <c r="J140"/>
  <c r="J138"/>
  <c r="J128"/>
  <c i="2" r="J34"/>
  <c r="J362"/>
  <c r="J357"/>
  <c r="BK350"/>
  <c r="BK345"/>
  <c r="BK341"/>
  <c r="J337"/>
  <c r="BK331"/>
  <c r="J328"/>
  <c r="BK325"/>
  <c r="BK320"/>
  <c r="J315"/>
  <c r="J309"/>
  <c r="J299"/>
  <c r="J285"/>
  <c r="BK258"/>
  <c r="BK232"/>
  <c r="BK224"/>
  <c r="J219"/>
  <c r="BK209"/>
  <c r="J199"/>
  <c r="J193"/>
  <c r="BK179"/>
  <c r="J174"/>
  <c r="J147"/>
  <c i="3" r="J149"/>
  <c r="BK128"/>
  <c r="J127"/>
  <c r="BK141"/>
  <c i="2" r="BK404"/>
  <c r="J401"/>
  <c r="BK399"/>
  <c r="BK397"/>
  <c r="J396"/>
  <c r="BK394"/>
  <c r="BK393"/>
  <c r="BK390"/>
  <c r="J389"/>
  <c r="J387"/>
  <c r="J384"/>
  <c r="BK382"/>
  <c r="BK381"/>
  <c r="BK380"/>
  <c r="BK379"/>
  <c r="BK378"/>
  <c r="BK377"/>
  <c r="BK376"/>
  <c r="BK375"/>
  <c r="BK373"/>
  <c r="J372"/>
  <c r="BK370"/>
  <c r="J370"/>
  <c r="BK368"/>
  <c r="J367"/>
  <c r="BK364"/>
  <c r="J363"/>
  <c r="J361"/>
  <c r="BK357"/>
  <c r="BK352"/>
  <c r="J347"/>
  <c r="J341"/>
  <c r="BK338"/>
  <c r="BK333"/>
  <c r="J329"/>
  <c r="J325"/>
  <c r="J322"/>
  <c r="J316"/>
  <c r="BK305"/>
  <c r="BK297"/>
  <c r="J273"/>
  <c r="J263"/>
  <c r="J236"/>
  <c r="J224"/>
  <c r="BK217"/>
  <c r="J209"/>
  <c r="BK201"/>
  <c r="J195"/>
  <c r="J180"/>
  <c r="BK174"/>
  <c r="BK147"/>
  <c r="J128"/>
  <c i="3" r="J145"/>
  <c r="BK140"/>
  <c r="J141"/>
  <c r="J139"/>
  <c i="2" r="J404"/>
  <c r="BK401"/>
  <c r="J399"/>
  <c r="J397"/>
  <c r="BK396"/>
  <c r="J394"/>
  <c r="J393"/>
  <c r="J390"/>
  <c r="BK389"/>
  <c r="BK387"/>
  <c r="BK384"/>
  <c r="J382"/>
  <c r="J381"/>
  <c r="J380"/>
  <c r="J379"/>
  <c r="J378"/>
  <c r="J377"/>
  <c r="J376"/>
  <c r="J375"/>
  <c r="J374"/>
  <c r="J373"/>
  <c r="BK371"/>
  <c r="J369"/>
  <c r="BK367"/>
  <c r="J366"/>
  <c r="BK365"/>
  <c r="J364"/>
  <c r="J360"/>
  <c r="BK356"/>
  <c r="J352"/>
  <c r="J349"/>
  <c r="BK344"/>
  <c r="BK339"/>
  <c r="BK335"/>
  <c r="BK330"/>
  <c r="BK326"/>
  <c r="J323"/>
  <c r="J312"/>
  <c r="BK306"/>
  <c r="J291"/>
  <c r="J271"/>
  <c r="BK245"/>
  <c r="J229"/>
  <c r="J221"/>
  <c r="J211"/>
  <c r="J203"/>
  <c r="BK188"/>
  <c r="J182"/>
  <c r="J176"/>
  <c r="J154"/>
  <c i="1" r="AS94"/>
  <c i="3" r="BK145"/>
  <c r="BK134"/>
  <c i="2" r="F36"/>
  <c r="BK362"/>
  <c r="J359"/>
  <c r="BK355"/>
  <c r="J348"/>
  <c r="BK343"/>
  <c r="J338"/>
  <c r="J335"/>
  <c r="J330"/>
  <c r="BK324"/>
  <c r="J320"/>
  <c r="BK312"/>
  <c r="J305"/>
  <c r="BK291"/>
  <c r="BK271"/>
  <c r="J245"/>
  <c r="BK227"/>
  <c r="BK219"/>
  <c r="J207"/>
  <c r="BK199"/>
  <c r="BK186"/>
  <c r="BK177"/>
  <c r="BK154"/>
  <c r="BK128"/>
  <c i="3" r="BK147"/>
  <c r="F37"/>
  <c i="2" r="F35"/>
  <c r="BK359"/>
  <c r="J354"/>
  <c r="BK347"/>
  <c r="J340"/>
  <c r="BK336"/>
  <c r="J331"/>
  <c r="BK327"/>
  <c r="BK322"/>
  <c r="BK315"/>
  <c r="J306"/>
  <c r="J297"/>
  <c r="BK273"/>
  <c r="J258"/>
  <c r="BK236"/>
  <c r="J222"/>
  <c r="BK211"/>
  <c r="J205"/>
  <c r="J197"/>
  <c r="BK182"/>
  <c r="J177"/>
  <c r="BK156"/>
  <c r="J132"/>
  <c i="3" r="BK151"/>
  <c r="BK149"/>
  <c r="J152"/>
  <c r="J129"/>
  <c i="2" r="BK374"/>
  <c r="BK372"/>
  <c r="J371"/>
  <c r="BK369"/>
  <c r="J368"/>
  <c r="BK366"/>
  <c r="J365"/>
  <c r="BK363"/>
  <c r="BK360"/>
  <c r="J356"/>
  <c r="J350"/>
  <c r="J345"/>
  <c r="BK340"/>
  <c r="J336"/>
  <c r="J332"/>
  <c r="J327"/>
  <c r="BK323"/>
  <c r="BK316"/>
  <c r="BK309"/>
  <c r="J302"/>
  <c r="J279"/>
  <c r="J265"/>
  <c r="J232"/>
  <c r="BK221"/>
  <c r="BK213"/>
  <c r="BK205"/>
  <c r="BK197"/>
  <c r="J188"/>
  <c r="J179"/>
  <c r="J162"/>
  <c r="BK130"/>
  <c i="3" r="BK152"/>
  <c r="BK138"/>
  <c r="J151"/>
  <c r="BK132"/>
  <c i="2" l="1" r="P226"/>
  <c r="T231"/>
  <c r="P238"/>
  <c r="BK386"/>
  <c r="J386"/>
  <c r="J103"/>
  <c r="R127"/>
  <c r="R226"/>
  <c r="P231"/>
  <c r="R238"/>
  <c r="R392"/>
  <c r="T304"/>
  <c r="T386"/>
  <c r="P127"/>
  <c r="P304"/>
  <c r="P386"/>
  <c i="3" r="BK126"/>
  <c r="J126"/>
  <c r="J98"/>
  <c i="2" r="BK226"/>
  <c r="J226"/>
  <c r="J99"/>
  <c r="BK231"/>
  <c r="J231"/>
  <c r="J100"/>
  <c r="BK238"/>
  <c r="J238"/>
  <c r="J101"/>
  <c r="BK392"/>
  <c r="J392"/>
  <c r="J104"/>
  <c i="3" r="P126"/>
  <c r="P125"/>
  <c r="P131"/>
  <c r="P130"/>
  <c i="2" r="BK127"/>
  <c r="R304"/>
  <c r="R386"/>
  <c i="3" r="BK131"/>
  <c r="J131"/>
  <c r="J100"/>
  <c r="T137"/>
  <c r="T136"/>
  <c i="2" r="T127"/>
  <c r="T126"/>
  <c r="T125"/>
  <c r="T226"/>
  <c r="R231"/>
  <c r="T238"/>
  <c r="P392"/>
  <c i="3" r="R126"/>
  <c r="R125"/>
  <c r="R131"/>
  <c r="R130"/>
  <c r="P137"/>
  <c r="P136"/>
  <c r="P144"/>
  <c r="P143"/>
  <c i="2" r="BK304"/>
  <c r="J304"/>
  <c r="J102"/>
  <c r="T392"/>
  <c i="3" r="T126"/>
  <c r="T125"/>
  <c r="T131"/>
  <c r="T130"/>
  <c r="BK137"/>
  <c r="J137"/>
  <c r="J102"/>
  <c r="R137"/>
  <c r="R136"/>
  <c r="BK144"/>
  <c r="J144"/>
  <c r="J104"/>
  <c r="R144"/>
  <c r="R143"/>
  <c r="T144"/>
  <c r="T143"/>
  <c i="2" r="BK403"/>
  <c r="J403"/>
  <c r="J105"/>
  <c r="J127"/>
  <c r="J98"/>
  <c i="3" r="F121"/>
  <c r="BE141"/>
  <c r="BE149"/>
  <c r="J89"/>
  <c r="BE127"/>
  <c r="BE128"/>
  <c r="BE139"/>
  <c r="E114"/>
  <c r="BE129"/>
  <c r="BE132"/>
  <c r="BE134"/>
  <c r="BE147"/>
  <c r="BE152"/>
  <c r="BE138"/>
  <c r="BE140"/>
  <c r="BE145"/>
  <c r="BE151"/>
  <c i="1" r="BD96"/>
  <c i="2" r="E85"/>
  <c r="J89"/>
  <c r="F92"/>
  <c r="BE128"/>
  <c r="BE130"/>
  <c r="BE132"/>
  <c r="BE147"/>
  <c r="BE154"/>
  <c r="BE156"/>
  <c r="BE162"/>
  <c r="BE174"/>
  <c r="BE176"/>
  <c r="BE177"/>
  <c r="BE179"/>
  <c r="BE180"/>
  <c r="BE182"/>
  <c r="BE186"/>
  <c r="BE188"/>
  <c r="BE193"/>
  <c r="BE195"/>
  <c r="BE197"/>
  <c r="BE199"/>
  <c r="BE201"/>
  <c r="BE203"/>
  <c r="BE205"/>
  <c r="BE207"/>
  <c r="BE209"/>
  <c r="BE211"/>
  <c r="BE213"/>
  <c r="BE217"/>
  <c r="BE219"/>
  <c r="BE221"/>
  <c r="BE222"/>
  <c r="BE224"/>
  <c r="BE227"/>
  <c r="BE229"/>
  <c r="BE232"/>
  <c r="BE236"/>
  <c r="BE239"/>
  <c r="BE245"/>
  <c r="BE258"/>
  <c r="BE263"/>
  <c r="BE265"/>
  <c r="BE271"/>
  <c r="BE273"/>
  <c r="BE279"/>
  <c r="BE285"/>
  <c r="BE291"/>
  <c r="BE297"/>
  <c r="BE299"/>
  <c r="BE302"/>
  <c r="BE305"/>
  <c r="BE306"/>
  <c r="BE309"/>
  <c r="BE310"/>
  <c r="BE312"/>
  <c r="BE315"/>
  <c r="BE316"/>
  <c r="BE317"/>
  <c r="BE320"/>
  <c r="BE322"/>
  <c r="BE323"/>
  <c r="BE324"/>
  <c r="BE325"/>
  <c r="BE326"/>
  <c r="BE327"/>
  <c r="BE328"/>
  <c r="BE329"/>
  <c r="BE330"/>
  <c r="BE331"/>
  <c r="BE332"/>
  <c r="BE333"/>
  <c r="BE335"/>
  <c r="BE336"/>
  <c r="BE337"/>
  <c r="BE338"/>
  <c r="BE339"/>
  <c r="BE340"/>
  <c r="BE341"/>
  <c r="BE343"/>
  <c r="BE344"/>
  <c r="BE345"/>
  <c r="BE347"/>
  <c r="BE348"/>
  <c r="BE349"/>
  <c r="BE350"/>
  <c r="BE352"/>
  <c r="BE354"/>
  <c r="BE355"/>
  <c r="BE356"/>
  <c r="BE357"/>
  <c r="BE358"/>
  <c r="BE359"/>
  <c r="BE360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7"/>
  <c r="BE378"/>
  <c r="BE379"/>
  <c r="BE380"/>
  <c r="BE381"/>
  <c r="BE382"/>
  <c r="BE384"/>
  <c r="BE387"/>
  <c r="BE389"/>
  <c r="BE390"/>
  <c r="BE393"/>
  <c r="BE394"/>
  <c r="BE396"/>
  <c r="BE397"/>
  <c r="BE399"/>
  <c r="BE401"/>
  <c r="BE404"/>
  <c i="1" r="BA95"/>
  <c r="BB95"/>
  <c r="BC95"/>
  <c r="AW95"/>
  <c r="BD95"/>
  <c i="3" r="F35"/>
  <c i="1" r="BB96"/>
  <c r="BB94"/>
  <c r="W31"/>
  <c i="3" r="F36"/>
  <c i="1" r="BC96"/>
  <c r="BC94"/>
  <c r="W32"/>
  <c i="3" r="J34"/>
  <c i="1" r="AW96"/>
  <c r="BD94"/>
  <c r="W33"/>
  <c i="3" r="F34"/>
  <c i="1" r="BA96"/>
  <c r="BA94"/>
  <c r="W30"/>
  <c i="3" l="1" r="P124"/>
  <c i="1" r="AU96"/>
  <c i="3" r="T124"/>
  <c i="2" r="P126"/>
  <c r="P125"/>
  <c i="1" r="AU95"/>
  <c i="3" r="R124"/>
  <c i="2" r="BK126"/>
  <c r="J126"/>
  <c r="J97"/>
  <c r="R126"/>
  <c r="R125"/>
  <c i="3" r="BK125"/>
  <c r="J125"/>
  <c r="J97"/>
  <c r="BK130"/>
  <c r="J130"/>
  <c r="J99"/>
  <c r="BK136"/>
  <c r="J136"/>
  <c r="J101"/>
  <c r="BK143"/>
  <c r="J143"/>
  <c r="J103"/>
  <c i="2" r="J33"/>
  <c i="1" r="AV95"/>
  <c r="AT95"/>
  <c i="3" r="F33"/>
  <c i="1" r="AZ96"/>
  <c r="AW94"/>
  <c r="AK30"/>
  <c i="2" r="F33"/>
  <c i="1" r="AZ95"/>
  <c i="3" r="J33"/>
  <c i="1" r="AV96"/>
  <c r="AT96"/>
  <c r="AY94"/>
  <c r="AX94"/>
  <c i="3" l="1" r="BK124"/>
  <c r="J124"/>
  <c i="2" r="BK125"/>
  <c r="J125"/>
  <c i="1" r="AU94"/>
  <c i="2" r="J30"/>
  <c i="1" r="AG95"/>
  <c r="AZ94"/>
  <c r="W29"/>
  <c i="3" r="J30"/>
  <c i="1" r="AG96"/>
  <c i="2" l="1" r="J39"/>
  <c i="3" r="J39"/>
  <c r="J96"/>
  <c i="2"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<sst xmlns="http://schemas.openxmlformats.org/spreadsheetml/2006/main">
  <si>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</si>
  <si>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</si>
  <si>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</si>
  <si>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</si>
  <si>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</si>
  <si>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{f03d0fbc-a68b-4977-b234-db67200b71cd}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</si>
  <si>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</si>
  <si>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</si>
  <si>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</si>
  <si>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</si>
  <si>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</si>
  <si>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</si>
  <si>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</si>
  <si>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</si>
  <si>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</si>
  <si>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</si>
  <si>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</si>
  <si>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Přelouč, ul. Tůmy Přeloučského - vodovod</t>
  </si>
  <si>
    <t>KSO:</t>
  </si>
  <si>
    <t>CC-CZ:</t>
  </si>
  <si>
    <t>Místo:</t>
  </si>
  <si>
    <t>Přelouč</t>
  </si>
  <si>
    <t>Datum:</t>
  </si>
  <si>
    <t>10. 6. 2024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</si>
  <si>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</si>
  <si>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</si>
  <si>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</si>
  <si>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</si>
  <si>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</si>
  <si>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</si>
  <si>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</si>
  <si>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</si>
  <si>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</si>
  <si>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</si>
  <si>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</si>
  <si>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</si>
  <si>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</si>
  <si>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</si>
  <si>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</si>
  <si>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</si>
  <si>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</si>
  <si>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</si>
  <si>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</si>
  <si>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</si>
  <si>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</si>
  <si>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</si>
  <si>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</si>
  <si>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</si>
  <si>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</si>
  <si>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</si>
  <si>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</si>
  <si>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</si>
  <si>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</si>
  <si>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</si>
  <si>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</si>
  <si>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</si>
  <si>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</si>
  <si>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</si>
  <si>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</si>
  <si>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</si>
  <si>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</si>
  <si>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</si>
  <si>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</si>
  <si>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</si>
  <si>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</si>
  <si>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</si>
  <si>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</si>
  <si>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</si>
  <si>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</si>
  <si>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</si>
  <si>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</si>
  <si>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</si>
  <si>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</si>
  <si>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</si>
  <si>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</si>
  <si>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</si>
  <si>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</si>
  <si>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</si>
  <si>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</si>
  <si>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</si>
  <si>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</si>
  <si>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</si>
  <si>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Vodovodní řad</t>
  </si>
  <si>
    <t>STA</t>
  </si>
  <si>
    <t>{f80ba956-83b0-4bf0-909d-d0c494e444c2}</t>
  </si>
  <si>
    <t>2</t>
  </si>
  <si>
    <t>VON</t>
  </si>
  <si>
    <t>Vedlejší a ostatní náklady</t>
  </si>
  <si>
    <t>{1f50c992-ca81-4e80-85df-362459c0575f}</t>
  </si>
  <si>
    <t>KRYCÍ LIST SOUPISU PRACÍ</t>
  </si>
  <si>
    <t>Objekt:</t>
  </si>
  <si>
    <t>1 - Vodovodní řad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</si>
  <si>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</si>
  <si>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</si>
  <si>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</si>
  <si>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</si>
  <si>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</si>
  <si>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</si>
  <si>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</si>
  <si>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</si>
  <si>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</si>
  <si>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</si>
  <si>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</si>
  <si>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</si>
  <si>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</si>
  <si>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</si>
  <si>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</si>
  <si>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</si>
  <si>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</si>
  <si>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</si>
  <si>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</si>
  <si>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</si>
  <si>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</si>
  <si>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</si>
  <si>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</si>
  <si>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</si>
  <si>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</si>
  <si>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</si>
  <si>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</si>
  <si>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</si>
  <si>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</si>
  <si>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</si>
  <si>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</si>
  <si>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</si>
  <si>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</si>
  <si>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</si>
  <si>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</si>
  <si>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2024 01</t>
  </si>
  <si>
    <t>4</t>
  </si>
  <si>
    <t>-583105119</t>
  </si>
  <si>
    <t>VV</t>
  </si>
  <si>
    <t>2,5*1</t>
  </si>
  <si>
    <t>113106183</t>
  </si>
  <si>
    <t>Rozebrání dlažeb vozovek a ploch s přemístěním hmot na skládku na vzdálenost do 3 m nebo s naložením na dopravní prostředek, s jakoukoliv výplní spár strojně plochy jednotlivě do 50 m2 z velkých kostek s ložem z kameniva</t>
  </si>
  <si>
    <t>-917800320</t>
  </si>
  <si>
    <t>8,62*1,5</t>
  </si>
  <si>
    <t>3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</si>
  <si>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</si>
  <si>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</si>
  <si>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-1137494043</t>
  </si>
  <si>
    <t xml:space="preserve">"asf. komunikace" </t>
  </si>
  <si>
    <t>"řad"2,5*1</t>
  </si>
  <si>
    <t>"startovací"3*1,5*1+1,5*1,5*2+2*1,5*1</t>
  </si>
  <si>
    <t>"přípojky"26,5*1</t>
  </si>
  <si>
    <t>Mezisoučet</t>
  </si>
  <si>
    <t>"dlážděná řad" 1*8,62</t>
  </si>
  <si>
    <t>"zámková řad" 2,5*1</t>
  </si>
  <si>
    <t>"provizorní"</t>
  </si>
  <si>
    <t>"řad" 2,5*1</t>
  </si>
  <si>
    <t>"starovací"3*1,5+1,5*1,5*2+2*1,5</t>
  </si>
  <si>
    <t>"přípojky" 26,5*1</t>
  </si>
  <si>
    <t>Součet"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</si>
  <si>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</si>
  <si>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</si>
  <si>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1860337703</t>
  </si>
  <si>
    <t>"asfaltová komunikace"</t>
  </si>
  <si>
    <t>"startovací"2*1,5*1,5+2*1,5+3,*1,5</t>
  </si>
  <si>
    <t>"zámková řad"2,5*1</t>
  </si>
  <si>
    <t>Součet</t>
  </si>
  <si>
    <t>5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</si>
  <si>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</si>
  <si>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</si>
  <si>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1369511765</t>
  </si>
  <si>
    <t>"dlážděná" 8,62*1</t>
  </si>
  <si>
    <t>6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</si>
  <si>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</si>
  <si>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</si>
  <si>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1742019464</t>
  </si>
  <si>
    <t>"řad" 2,5*3</t>
  </si>
  <si>
    <t>"startovací" 3,5*3,5*2+4*3,5+5*3,5</t>
  </si>
  <si>
    <t>"přípojky"26,5*3</t>
  </si>
  <si>
    <t>7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</si>
  <si>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</si>
  <si>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</si>
  <si>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840798173</t>
  </si>
  <si>
    <t>"řad" 2,5*2</t>
  </si>
  <si>
    <t>"startovací"2,5*2,5*2+3*2,5+4*2,5</t>
  </si>
  <si>
    <t>"přípojky" 26,5*2</t>
  </si>
  <si>
    <t>"startovací" 1,5*1,5*2+3*1,5+2*1,5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</si>
  <si>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</si>
  <si>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</si>
  <si>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</si>
  <si>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</si>
  <si>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-676597577</t>
  </si>
  <si>
    <t>3*2</t>
  </si>
  <si>
    <t>9</t>
  </si>
  <si>
    <t>115001101</t>
  </si>
  <si>
    <t>Převedení vody potrubím průměru DN do 100</t>
  </si>
  <si>
    <t>-787406730</t>
  </si>
  <si>
    <t>10</t>
  </si>
  <si>
    <t>115101201</t>
  </si>
  <si>
    <t>Čerpání vody na dopravní výšku do 10 m s uvažovaným průměrným přítokem do 500 l/min</t>
  </si>
  <si>
    <t>hod</t>
  </si>
  <si>
    <t>398253704</t>
  </si>
  <si>
    <t>15*4</t>
  </si>
  <si>
    <t>11</t>
  </si>
  <si>
    <t>115101301</t>
  </si>
  <si>
    <t>Pohotovost záložní čerpací soupravy pro dopravní výšku do 10 m s uvažovaným průměrným přítokem do 500 l/min</t>
  </si>
  <si>
    <t>den</t>
  </si>
  <si>
    <t>-939524893</t>
  </si>
  <si>
    <t>121151103</t>
  </si>
  <si>
    <t>Sejmutí ornice strojně při souvislé ploše do 100 m2, tl. vrstvy do 200 mm</t>
  </si>
  <si>
    <t>429275711</t>
  </si>
  <si>
    <t>"přípojky"6,6*1</t>
  </si>
  <si>
    <t>13</t>
  </si>
  <si>
    <t>131251202</t>
  </si>
  <si>
    <t>Hloubení zapažených jam a zářezů strojně s urovnáním dna do předepsaného profilu a spádu v hornině třídy těžitelnosti I skupiny 3 přes 20 do 50 m3</t>
  </si>
  <si>
    <t>m3</t>
  </si>
  <si>
    <t>1991603315</t>
  </si>
  <si>
    <t xml:space="preserve">"startovací" </t>
  </si>
  <si>
    <t>1,5*1,5*1,3*2+3*1,5*1,3+2*1,5*1,3</t>
  </si>
  <si>
    <t>0,5*15,6</t>
  </si>
  <si>
    <t>14</t>
  </si>
  <si>
    <t>131351202</t>
  </si>
  <si>
    <t>Hloubení zapažených jam a zářezů strojně s urovnáním dna do předepsaného profilu a spádu v hornině třídy těžitelnosti II skupiny 4 přes 20 do 50 m3</t>
  </si>
  <si>
    <t>-2065961587</t>
  </si>
  <si>
    <t>15</t>
  </si>
  <si>
    <t>132254203</t>
  </si>
  <si>
    <t>Hloubení zapažených rýh šířky přes 800 do 2 000 mm strojně s urovnáním dna do předepsaného profilu a spádu v hornině třídy těžitelnosti I skupiny 3 přes 50 do 100 m3</t>
  </si>
  <si>
    <t>-722029121</t>
  </si>
  <si>
    <t>"řad"13,62*1*1,1</t>
  </si>
  <si>
    <t>"přípojky" 76*1*1,1</t>
  </si>
  <si>
    <t>0,5*98,582</t>
  </si>
  <si>
    <t>16</t>
  </si>
  <si>
    <t>132354203</t>
  </si>
  <si>
    <t>Hloubení zapažených rýh šířky přes 800 do 2 000 mm strojně s urovnáním dna do předepsaného profilu a spádu v hornině třídy těžitelnosti II skupiny 4 přes 50 do 100 m3</t>
  </si>
  <si>
    <t>-1889950446</t>
  </si>
  <si>
    <t>17</t>
  </si>
  <si>
    <t>141721213</t>
  </si>
  <si>
    <t>Řízený zemní protlak délky protlaku do 50 m v hornině třídy těžitelnosti I a II, skupiny 1 až 4 včetně zatažení trub v hloubce do 6 m průměru vrtu přes 110 do 140 mm</t>
  </si>
  <si>
    <t>-1062483468</t>
  </si>
  <si>
    <t>55,68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</si>
  <si>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</si>
  <si>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</si>
  <si>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</si>
  <si>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-104479986</t>
  </si>
  <si>
    <t>(7,8+49,291)</t>
  </si>
  <si>
    <t>19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</si>
  <si>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</si>
  <si>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</si>
  <si>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-1560794389</t>
  </si>
  <si>
    <t>5*57,091</t>
  </si>
  <si>
    <t>20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</si>
  <si>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</si>
  <si>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</si>
  <si>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139790151</t>
  </si>
  <si>
    <t>7,8+49,291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</si>
  <si>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</si>
  <si>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</si>
  <si>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761303896</t>
  </si>
  <si>
    <t>22</t>
  </si>
  <si>
    <t>171201221</t>
  </si>
  <si>
    <t>Poplatek za uložení na skládce (skládkovné) zeminy a kamení kód odpadu 17 05 04</t>
  </si>
  <si>
    <t>t</t>
  </si>
  <si>
    <t>vlastní</t>
  </si>
  <si>
    <t>591807900</t>
  </si>
  <si>
    <t>114,182*1,8</t>
  </si>
  <si>
    <t>23</t>
  </si>
  <si>
    <t>171251201</t>
  </si>
  <si>
    <t>Uložení sypaniny na skládky nebo meziskládky</t>
  </si>
  <si>
    <t>-1249088126</t>
  </si>
  <si>
    <t>15,6+98,582</t>
  </si>
  <si>
    <t>24</t>
  </si>
  <si>
    <t>174101101</t>
  </si>
  <si>
    <t>Zásyp jam, šachet rýh nebo kolem objektů sypaninou se zhutněním</t>
  </si>
  <si>
    <t>-1473340881</t>
  </si>
  <si>
    <t>(15,6+98,582)-32,048-8,962</t>
  </si>
  <si>
    <t>25</t>
  </si>
  <si>
    <t>M</t>
  </si>
  <si>
    <t>58337344</t>
  </si>
  <si>
    <t>štěrkopísek frakce 0/32</t>
  </si>
  <si>
    <t>-112830391</t>
  </si>
  <si>
    <t>73,172*1,8</t>
  </si>
  <si>
    <t>26</t>
  </si>
  <si>
    <t>175151101</t>
  </si>
  <si>
    <t>Obsypání potrubí strojně sypaninou bez prohození, uloženou do 3 m</t>
  </si>
  <si>
    <t>104561404</t>
  </si>
  <si>
    <t>"DN 100"13,62*1*0,4</t>
  </si>
  <si>
    <t>"přípojky" 76*1*0,35</t>
  </si>
  <si>
    <t>27</t>
  </si>
  <si>
    <t>58337310</t>
  </si>
  <si>
    <t>štěrkopísek frakce 0/4</t>
  </si>
  <si>
    <t>-1257689446</t>
  </si>
  <si>
    <t>32,048*1,8</t>
  </si>
  <si>
    <t>28</t>
  </si>
  <si>
    <t>181351003</t>
  </si>
  <si>
    <t>Rozprostření a urovnání ornice v rovině nebo ve svahu sklonu do 1:5 strojně při souvislé ploše do 100 m2, tl. vrstvy do 200 mm</t>
  </si>
  <si>
    <t>2057366508</t>
  </si>
  <si>
    <t>"přípojky" 6,6*1</t>
  </si>
  <si>
    <t>29</t>
  </si>
  <si>
    <t>183405211</t>
  </si>
  <si>
    <t xml:space="preserve">Výsev trávníku hydroosevem  na ornici</t>
  </si>
  <si>
    <t>1827274280</t>
  </si>
  <si>
    <t>30</t>
  </si>
  <si>
    <t>10364100</t>
  </si>
  <si>
    <t>zemina pro terénní úpravy - tříděná</t>
  </si>
  <si>
    <t>905964687</t>
  </si>
  <si>
    <t>6,6*0,2*1,8</t>
  </si>
  <si>
    <t>31</t>
  </si>
  <si>
    <t>00572470</t>
  </si>
  <si>
    <t>osivo směs travní univerzál</t>
  </si>
  <si>
    <t>kg</t>
  </si>
  <si>
    <t>-1882651382</t>
  </si>
  <si>
    <t>6,6/20</t>
  </si>
  <si>
    <t>Zakládání</t>
  </si>
  <si>
    <t>32</t>
  </si>
  <si>
    <t>211531111</t>
  </si>
  <si>
    <t>Výplň kamenivem do rýh odvodňovacích žeber nebo trativodů bez zhutnění, s úpravou povrchu výplně kamenivem hrubým drceným frakce 16 až 63 mm</t>
  </si>
  <si>
    <t>695838891</t>
  </si>
  <si>
    <t>13,62*1*0,15</t>
  </si>
  <si>
    <t>33</t>
  </si>
  <si>
    <t>212751105R</t>
  </si>
  <si>
    <t>Trativody z drenážních a melioračních trubek pro meliorace, dočasné nebo odlehčovací drenáže se zřízením štěrkového lože pod trubky a s jejich obsypem v otevřeném výkopu trubka flexibilní PVC-U SN 4 celoperforovaná 360° DN 125+ výkop</t>
  </si>
  <si>
    <t>674250964</t>
  </si>
  <si>
    <t>13,62</t>
  </si>
  <si>
    <t>Vodorovné konstrukce</t>
  </si>
  <si>
    <t>34</t>
  </si>
  <si>
    <t>451573111</t>
  </si>
  <si>
    <t>Lože pod potrubí otevřený výkop ze štěrkopísku</t>
  </si>
  <si>
    <t>1154683522</t>
  </si>
  <si>
    <t>"řad"13,62*1*0,1</t>
  </si>
  <si>
    <t>"přípojky"76*1*0,1</t>
  </si>
  <si>
    <t>35</t>
  </si>
  <si>
    <t>452313131</t>
  </si>
  <si>
    <t>Podkladní bloky z betonu prostého tř. C 12/15 otevřený výkop</t>
  </si>
  <si>
    <t>-396087281</t>
  </si>
  <si>
    <t>7*0,5*0,5*0,5</t>
  </si>
  <si>
    <t>Komunikace pozemní</t>
  </si>
  <si>
    <t>36</t>
  </si>
  <si>
    <t>564851014</t>
  </si>
  <si>
    <t>Podklad ze štěrkodrti ŠD s rozprostřením a zhutněním plochy jednotlivě do 100 m2, po zhutnění tl. 180 mm</t>
  </si>
  <si>
    <t>-1174895413</t>
  </si>
  <si>
    <t>"provizorní "</t>
  </si>
  <si>
    <t>"startovací" 2*1,5*1,5+3*1,5+2*1,5</t>
  </si>
  <si>
    <t>37</t>
  </si>
  <si>
    <t>564861011</t>
  </si>
  <si>
    <t>Podklad ze štěrkodrti ŠD s rozprostřením a zhutněním plochy jednotlivě do 100 m2, po zhutnění tl. 200 mm</t>
  </si>
  <si>
    <t>-867228526</t>
  </si>
  <si>
    <t xml:space="preserve">"asfaltová komunikace" </t>
  </si>
  <si>
    <t>"startovací"1,5*1,5*2+2*1,5+3*1,5</t>
  </si>
  <si>
    <t>"dlážděná"8,62*1</t>
  </si>
  <si>
    <t>"zámková" 2,5*1</t>
  </si>
  <si>
    <t>"provizorní zámková" 36,7*1*2</t>
  </si>
  <si>
    <t>38</t>
  </si>
  <si>
    <t>565155101</t>
  </si>
  <si>
    <t>Asfaltový beton vrstva podkladní ACP 16 (obalované kamenivo střednězrnné - OKS) s rozprostřením a zhutněním v pruhu šířky do 1,5 m, po zhutnění tl. 70 mm</t>
  </si>
  <si>
    <t>-1266366722</t>
  </si>
  <si>
    <t>"přípojky"26,5*2</t>
  </si>
  <si>
    <t>"startovací" 4*2,5+2,5*2,5*2+3*2,5</t>
  </si>
  <si>
    <t>39</t>
  </si>
  <si>
    <t>567122111</t>
  </si>
  <si>
    <t>Podklad ze směsi stmelené cementem SC bez dilatačních spár, s rozprostřením a zhutněním SC C 8/10 (KSC I), po zhutnění tl. 120 mm</t>
  </si>
  <si>
    <t>465282869</t>
  </si>
  <si>
    <t>40</t>
  </si>
  <si>
    <t>567122112</t>
  </si>
  <si>
    <t>Podklad ze směsi stmelené cementem SC bez dilatačních spár, s rozprostřením a zhutněním SC C 8/10 (KSC I), po zhutnění tl. 130 mm</t>
  </si>
  <si>
    <t>-1881618795</t>
  </si>
  <si>
    <t>"startovací" 1,5*1,5*2+2*1,5+3*1,5</t>
  </si>
  <si>
    <t>41</t>
  </si>
  <si>
    <t>567142111</t>
  </si>
  <si>
    <t>Podklad ze směsi stmelené cementem SC bez dilatačních spár, s rozprostřením a zhutněním SC C 8/10 (KSC I), po zhutnění tl. 210 mm</t>
  </si>
  <si>
    <t>-1054442436</t>
  </si>
  <si>
    <t>42</t>
  </si>
  <si>
    <t>573111112</t>
  </si>
  <si>
    <t>Postřik infiltrační PI z asfaltu silničního s posypem kamenivem, v množství 1,00 kg/m2</t>
  </si>
  <si>
    <t>-743493936</t>
  </si>
  <si>
    <t>"asfaltová komunikce"</t>
  </si>
  <si>
    <t>43</t>
  </si>
  <si>
    <t>573231107</t>
  </si>
  <si>
    <t>Postřik spojovací PS bez posypu kamenivem ze silniční emulze, v množství 0,40 kg/m2</t>
  </si>
  <si>
    <t>1944037851</t>
  </si>
  <si>
    <t>"řad"2,5*3</t>
  </si>
  <si>
    <t>"startovací"3,5*3,5*2+5*3,5+4*3,5</t>
  </si>
  <si>
    <t>44</t>
  </si>
  <si>
    <t>577134111</t>
  </si>
  <si>
    <t>Asfaltový beton vrstva obrusná ACO 11 (ABS) s rozprostřením a se zhutněním z nemodifikovaného asfaltu v pruhu šířky do 3 m tř. I (ACO 11+), po zhutnění tl. 40 mm</t>
  </si>
  <si>
    <t>1603809781</t>
  </si>
  <si>
    <t>"přípojky" 26,5*3</t>
  </si>
  <si>
    <t>"startovací" 3,5*3,5*2+3,5*5+3,5*4</t>
  </si>
  <si>
    <t>45</t>
  </si>
  <si>
    <t>577154111</t>
  </si>
  <si>
    <t>Asfaltový beton vrstva obrusná ACO 11 (ABS) s rozprostřením a se zhutněním z nemodifikovaného asfaltu v pruhu šířky do 3 m tř. I (ACO 11+), po zhutnění tl. 60 mm</t>
  </si>
  <si>
    <t>-722869301</t>
  </si>
  <si>
    <t>"startovací" 1,5*1,5*2+1,5*2+3*1,5</t>
  </si>
  <si>
    <t>46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</si>
  <si>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</si>
  <si>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</si>
  <si>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-1921898202</t>
  </si>
  <si>
    <t>47</t>
  </si>
  <si>
    <t>58381008</t>
  </si>
  <si>
    <t>kostka štípaná dlažební žula velká 15/17</t>
  </si>
  <si>
    <t>445406130</t>
  </si>
  <si>
    <t>12,930*0,1</t>
  </si>
  <si>
    <t>1,293*1,01 'Přepočtené koeficientem množství</t>
  </si>
  <si>
    <t>48</t>
  </si>
  <si>
    <t>596211253</t>
  </si>
  <si>
    <t>Kladení dlažby z betonových zámkových dlaždic komunikací pro pěší strojně s ložem z kameniva těženého nebo drceného tl. do 40 mm, s vyplněním spár s dvojitým hutněním, vibrováním a se smetením přebytečného materiálu na krajnici tl. 60 mm do 300 m2</t>
  </si>
  <si>
    <t>-814520227</t>
  </si>
  <si>
    <t>Trubní vedení</t>
  </si>
  <si>
    <t>49</t>
  </si>
  <si>
    <t>871161211</t>
  </si>
  <si>
    <t>Montáž vodovodního potrubí z polyetylenu PE100 RC v otevřeném výkopu svařovaných elektrotvarovkou SDR 11/PN16 d 32 x 3,0 mm</t>
  </si>
  <si>
    <t>-43913917</t>
  </si>
  <si>
    <t>50</t>
  </si>
  <si>
    <t>28613110</t>
  </si>
  <si>
    <t>potrubí vodovodní jednovrstvé PE100 RC PN 16 SDR11 32x3,0mm</t>
  </si>
  <si>
    <t>-717585749</t>
  </si>
  <si>
    <t>37,5</t>
  </si>
  <si>
    <t>37,5*1,015 'Přepočtené koeficientem množství</t>
  </si>
  <si>
    <t>51</t>
  </si>
  <si>
    <t>630003203216</t>
  </si>
  <si>
    <t>TVAROVKA ISO SPOJKA 32-32</t>
  </si>
  <si>
    <t>kus</t>
  </si>
  <si>
    <t>-585623622</t>
  </si>
  <si>
    <t>52</t>
  </si>
  <si>
    <t>871211211</t>
  </si>
  <si>
    <t>Montáž vodovodního potrubí z polyetylenu PE100 RC v otevřeném výkopu svařovaných elektrotvarovkou SDR 11/PN16 d 63 x 5,8 mm</t>
  </si>
  <si>
    <t>2076607357</t>
  </si>
  <si>
    <t>34,5</t>
  </si>
  <si>
    <t>53</t>
  </si>
  <si>
    <t>28613113</t>
  </si>
  <si>
    <t>potrubí vodovodní jednovrstvé PE100 RC PN 16 SDR11 63x5,8mm</t>
  </si>
  <si>
    <t>-18138936</t>
  </si>
  <si>
    <t>34,5*1,015 'Přepočtené koeficientem množství</t>
  </si>
  <si>
    <t>54</t>
  </si>
  <si>
    <t>630006306316</t>
  </si>
  <si>
    <t>TVAROVKA ISO SPOJKA 63-63</t>
  </si>
  <si>
    <t>1454868030</t>
  </si>
  <si>
    <t>55</t>
  </si>
  <si>
    <t>871251211</t>
  </si>
  <si>
    <t>Montáž vodovodního potrubí z polyetylenu PE100 RC v otevřeném výkopu svařovaných elektrotvarovkou SDR 11/PN16 d 110 x 10,0 mm</t>
  </si>
  <si>
    <t>1851608767</t>
  </si>
  <si>
    <t>56</t>
  </si>
  <si>
    <t>28613531</t>
  </si>
  <si>
    <t>potrubí vodovodní třívrstvé PE100 RC SDR11 110x10,0mm</t>
  </si>
  <si>
    <t>-1644644051</t>
  </si>
  <si>
    <t>69,3</t>
  </si>
  <si>
    <t>69,3*1,015 'Přepočtené koeficientem množství</t>
  </si>
  <si>
    <t>57</t>
  </si>
  <si>
    <t>877211101</t>
  </si>
  <si>
    <t>Montáž tvarovek na vodovodním plastovém potrubí z polyetylenu PE 100 elektrotvarovek SDR 11/PN16 spojek, oblouků nebo redukcí d 63</t>
  </si>
  <si>
    <t>-447568348</t>
  </si>
  <si>
    <t>4+2+1</t>
  </si>
  <si>
    <t>58</t>
  </si>
  <si>
    <t>28615972</t>
  </si>
  <si>
    <t>elektrospojka SDR11 PE 100 PN16 D 63mm</t>
  </si>
  <si>
    <t>1158016427</t>
  </si>
  <si>
    <t>59</t>
  </si>
  <si>
    <t>28614895</t>
  </si>
  <si>
    <t>oblouk 45° SDR11 PE 100 PN16 D 63mm</t>
  </si>
  <si>
    <t>-1225474383</t>
  </si>
  <si>
    <t>60</t>
  </si>
  <si>
    <t>28614865</t>
  </si>
  <si>
    <t>oblouk 90° SDR11 PE 100 PN16 D 63mm</t>
  </si>
  <si>
    <t>2030833402</t>
  </si>
  <si>
    <t>61</t>
  </si>
  <si>
    <t>877251113</t>
  </si>
  <si>
    <t>Montáž tvarovek na vodovodním plastovém potrubí z polyetylenu PE 100 elektrotvarovek SDR 11/PN16 T-kusů d 110</t>
  </si>
  <si>
    <t>915335953</t>
  </si>
  <si>
    <t>62</t>
  </si>
  <si>
    <t>28614961</t>
  </si>
  <si>
    <t>elektrotvarovka T-kus redukovaný PE 100 PN16 D 110mm/90</t>
  </si>
  <si>
    <t>1734226072</t>
  </si>
  <si>
    <t>63</t>
  </si>
  <si>
    <t>891261112</t>
  </si>
  <si>
    <t>Montáž vodovodních armatur na potrubí šoupátek nebo klapek uzavíracích v otevřeném výkopu nebo v šachtách s osazením zemní soupravy (bez poklopů) DN 100</t>
  </si>
  <si>
    <t>-1900657981</t>
  </si>
  <si>
    <t>64</t>
  </si>
  <si>
    <t>42221304</t>
  </si>
  <si>
    <t>šoupátko pitná voda litina GGG 50 krátká stavební dl PN10/16 DN 100x190mm</t>
  </si>
  <si>
    <t>1211307147</t>
  </si>
  <si>
    <t>65</t>
  </si>
  <si>
    <t>42291074R</t>
  </si>
  <si>
    <t>souprava zemní pro šoupátka DN 100-150mm teleskopická</t>
  </si>
  <si>
    <t>1069103598</t>
  </si>
  <si>
    <t>66</t>
  </si>
  <si>
    <t>R001</t>
  </si>
  <si>
    <t xml:space="preserve">Zalití potrubí cementopopílkovou suspenzí a práce spojené s přípravou a zaslepením </t>
  </si>
  <si>
    <t>658715915</t>
  </si>
  <si>
    <t>67</t>
  </si>
  <si>
    <t>R002</t>
  </si>
  <si>
    <t>Demontáž vč. likvidace stáv. armatur,teleskopických souprav, poklopů, podkladových desek</t>
  </si>
  <si>
    <t>kpl</t>
  </si>
  <si>
    <t>-1523247983</t>
  </si>
  <si>
    <t>68</t>
  </si>
  <si>
    <t>R003</t>
  </si>
  <si>
    <t xml:space="preserve">Demontáž stávající soupravy nadzemního hydrantu + montáž hydrantu na jiné místo </t>
  </si>
  <si>
    <t>ks</t>
  </si>
  <si>
    <t>773747991</t>
  </si>
  <si>
    <t>69</t>
  </si>
  <si>
    <t>877251101</t>
  </si>
  <si>
    <t>Montáž tvarovek na vodovodním plastovém potrubí z polyetylenu PE 100 elektrotvarovek SDR 11/PN16 spojek, oblouků nebo redukcí d 110</t>
  </si>
  <si>
    <t>1990488330</t>
  </si>
  <si>
    <t>6+2</t>
  </si>
  <si>
    <t>70</t>
  </si>
  <si>
    <t>28615975</t>
  </si>
  <si>
    <t>elektrospojka SDR11 PE 100 PN16 D 110mm</t>
  </si>
  <si>
    <t>225135048</t>
  </si>
  <si>
    <t>71</t>
  </si>
  <si>
    <t>28614898</t>
  </si>
  <si>
    <t>oblouk 60° SDR11 PE 100 RC PN16 D 110mm</t>
  </si>
  <si>
    <t>1128997024</t>
  </si>
  <si>
    <t>72</t>
  </si>
  <si>
    <t>850265121</t>
  </si>
  <si>
    <t>Výřez nebo výsek na potrubí z trub litinových tlakových nebo plastických hmot DN 100</t>
  </si>
  <si>
    <t>679538744</t>
  </si>
  <si>
    <t>73</t>
  </si>
  <si>
    <t>850315121</t>
  </si>
  <si>
    <t>Výřez nebo výsek na potrubí z trub litinových tlakových nebo plastických hmot DN 150</t>
  </si>
  <si>
    <t>-1987199490</t>
  </si>
  <si>
    <t>74</t>
  </si>
  <si>
    <t>857242122</t>
  </si>
  <si>
    <t>Montáž litinových tvarovek na potrubí litinovém tlakovém jednoosých na potrubí z trub přírubových v otevřeném výkopu, kanálu nebo v šachtě DN 80</t>
  </si>
  <si>
    <t>398421551</t>
  </si>
  <si>
    <t>75</t>
  </si>
  <si>
    <t>552540471</t>
  </si>
  <si>
    <t>koleno 90° s patkou přírubové litinové vodovodní N-kus PN10/40 DN 80</t>
  </si>
  <si>
    <t>-452827437</t>
  </si>
  <si>
    <t>76</t>
  </si>
  <si>
    <t>857262122</t>
  </si>
  <si>
    <t>Montáž litinových tvarovek na potrubí litinovém tlakovém jednoosých na potrubí z trub přírubových v otevřeném výkopu, kanálu nebo v šachtě DN 100</t>
  </si>
  <si>
    <t>317878339</t>
  </si>
  <si>
    <t>1+1</t>
  </si>
  <si>
    <t>77</t>
  </si>
  <si>
    <t>55259815</t>
  </si>
  <si>
    <t>přechod přírubový tvárná litina dl 200mm DN 100/80</t>
  </si>
  <si>
    <t>133409237</t>
  </si>
  <si>
    <t>78</t>
  </si>
  <si>
    <t>797410000016</t>
  </si>
  <si>
    <t>SYNOFLEX - SPOJKA 100 (104-132)</t>
  </si>
  <si>
    <t>-1735716428</t>
  </si>
  <si>
    <t>79</t>
  </si>
  <si>
    <t>857312122</t>
  </si>
  <si>
    <t>Montáž litinových tvarovek na potrubí litinovém tlakovém jednoosých na potrubí z trub přírubových v otevřeném výkopu, kanálu nebo v šachtě DN 150</t>
  </si>
  <si>
    <t>1735933951</t>
  </si>
  <si>
    <t>80</t>
  </si>
  <si>
    <t>55253617</t>
  </si>
  <si>
    <t>přechod přírubový litinový PN10/16 FFR-kus dl 200mm DN 150/100</t>
  </si>
  <si>
    <t>1275623234</t>
  </si>
  <si>
    <t>81</t>
  </si>
  <si>
    <t>799415000016</t>
  </si>
  <si>
    <t>SYNOFLEX - S PŘÍRUBOU 150 (155-192)</t>
  </si>
  <si>
    <t>-55848895</t>
  </si>
  <si>
    <t>82</t>
  </si>
  <si>
    <t>871241211</t>
  </si>
  <si>
    <t>Montáž vodovodního potrubí z polyetylenu PE100 RC v otevřeném výkopu svařovaných elektrotvarovkou SDR 11/PN16 d 90 x 8,2 mm</t>
  </si>
  <si>
    <t>1177761804</t>
  </si>
  <si>
    <t>83</t>
  </si>
  <si>
    <t>28613556</t>
  </si>
  <si>
    <t>potrubí vodovodní dvouvrstvé PE100 RC SDR11 90x8,2mm</t>
  </si>
  <si>
    <t>290918647</t>
  </si>
  <si>
    <t>4*1,03</t>
  </si>
  <si>
    <t>84</t>
  </si>
  <si>
    <t>877241101</t>
  </si>
  <si>
    <t>Montáž tvarovek na vodovodním plastovém potrubí z polyetylenu PE 100 elektrotvarovek SDR 11/PN16 spojek, oblouků nebo redukcí d 90</t>
  </si>
  <si>
    <t>1904514592</t>
  </si>
  <si>
    <t>3+2+11</t>
  </si>
  <si>
    <t>85</t>
  </si>
  <si>
    <t>28614977</t>
  </si>
  <si>
    <t>elektroredukce PE 100 PN16 D 90-63mm</t>
  </si>
  <si>
    <t>165303278</t>
  </si>
  <si>
    <t>86</t>
  </si>
  <si>
    <t>28615974</t>
  </si>
  <si>
    <t>elektrospojka SDR11 PE 100 PN16 D 90mm</t>
  </si>
  <si>
    <t>1049886311</t>
  </si>
  <si>
    <t>87</t>
  </si>
  <si>
    <t>28653135R</t>
  </si>
  <si>
    <t>nákružek lemový PE 100 SDR11 90mm</t>
  </si>
  <si>
    <t>-1300649217</t>
  </si>
  <si>
    <t>88</t>
  </si>
  <si>
    <t>877241126</t>
  </si>
  <si>
    <t>Montáž tvarovek na vodovodním plastovém potrubí z polyetylenu PE 100 elektrotvarovek SDR 11/PN16 T-kusů navrtávacích s ventilem a 360° otočnou odbočkou d 90/32</t>
  </si>
  <si>
    <t>79651952</t>
  </si>
  <si>
    <t>89</t>
  </si>
  <si>
    <t>28614074</t>
  </si>
  <si>
    <t>tvarovka T-kus navrtávací s ventilem, s odbočkou 360° D 90-32mm</t>
  </si>
  <si>
    <t>1932765679</t>
  </si>
  <si>
    <t>90</t>
  </si>
  <si>
    <t>960113018004R</t>
  </si>
  <si>
    <t>SOUPRAVA ZEMNÍ TELESKOPICKÁ DOM. ŠOUPÁTKA-1,3-1,8 3/4"-2" (1,3-1,8m)</t>
  </si>
  <si>
    <t>691442958</t>
  </si>
  <si>
    <t>91</t>
  </si>
  <si>
    <t>891241112</t>
  </si>
  <si>
    <t>Montáž vodovodních armatur na potrubí šoupátek nebo klapek uzavíracích v otevřeném výkopu nebo v šachtách s osazením zemní soupravy (bez poklopů) DN 80</t>
  </si>
  <si>
    <t>-630065544</t>
  </si>
  <si>
    <t>92</t>
  </si>
  <si>
    <t>42221303</t>
  </si>
  <si>
    <t>šoupátko pitná voda litina GGG 50 krátká stavební dl PN10/16 DN 80x180mm</t>
  </si>
  <si>
    <t>-1874451240</t>
  </si>
  <si>
    <t>93</t>
  </si>
  <si>
    <t>42291073R</t>
  </si>
  <si>
    <t>souprava zemní pro šoupátka DN 65-80mm teleskopická</t>
  </si>
  <si>
    <t>-1151335187</t>
  </si>
  <si>
    <t>94</t>
  </si>
  <si>
    <t>891247112</t>
  </si>
  <si>
    <t>Montáž vodovodních armatur na potrubí hydrantů podzemních (bez osazení poklopů) DN 80</t>
  </si>
  <si>
    <t>1591887869</t>
  </si>
  <si>
    <t>95</t>
  </si>
  <si>
    <t>42273594</t>
  </si>
  <si>
    <t>hydrant podzemní DN 80 PN 16 dvojitý uzávěr s koulí krycí v 1500mm</t>
  </si>
  <si>
    <t>1151063358</t>
  </si>
  <si>
    <t>96</t>
  </si>
  <si>
    <t>42201</t>
  </si>
  <si>
    <t>Hydrantová drenáž</t>
  </si>
  <si>
    <t>1650018213</t>
  </si>
  <si>
    <t>97</t>
  </si>
  <si>
    <t>892271111</t>
  </si>
  <si>
    <t>Tlakové zkoušky vodou na potrubí DN 100 nebo 125</t>
  </si>
  <si>
    <t>906204635</t>
  </si>
  <si>
    <t>98</t>
  </si>
  <si>
    <t>892273122</t>
  </si>
  <si>
    <t>Proplach a dezinfekce vodovodního potrubí DN od 80 do 125</t>
  </si>
  <si>
    <t>1444916512</t>
  </si>
  <si>
    <t>99</t>
  </si>
  <si>
    <t>892372111</t>
  </si>
  <si>
    <t>Zabezpečení konců potrubí DN do 300 při tlakových zkouškách vodou</t>
  </si>
  <si>
    <t>888324883</t>
  </si>
  <si>
    <t>100</t>
  </si>
  <si>
    <t>899125R</t>
  </si>
  <si>
    <t>Nerezový spojovací materiál + těsnění + ochranná bandáž</t>
  </si>
  <si>
    <t>-442875706</t>
  </si>
  <si>
    <t>101</t>
  </si>
  <si>
    <t>899-01</t>
  </si>
  <si>
    <t>Provizorní rozvod vodovodu vč. zabezpečení rozvodu vedoucího po povrchu zpevněných ploch</t>
  </si>
  <si>
    <t>756762975</t>
  </si>
  <si>
    <t>102</t>
  </si>
  <si>
    <t>899-02</t>
  </si>
  <si>
    <t>Provizorní přepojení přípojek</t>
  </si>
  <si>
    <t>-1570506298</t>
  </si>
  <si>
    <t>103</t>
  </si>
  <si>
    <t>899401111</t>
  </si>
  <si>
    <t>Osazení poklopů litinových ventilových</t>
  </si>
  <si>
    <t>1433221885</t>
  </si>
  <si>
    <t>104</t>
  </si>
  <si>
    <t>55241103</t>
  </si>
  <si>
    <t>poklop přípojkový litinový bez ventilace tř D400 v samonivelačním rámu</t>
  </si>
  <si>
    <t>-592935752</t>
  </si>
  <si>
    <t>105</t>
  </si>
  <si>
    <t>42210051</t>
  </si>
  <si>
    <t>deska podkladová uličního poklopu litinového ventilového</t>
  </si>
  <si>
    <t>1064358755</t>
  </si>
  <si>
    <t>106</t>
  </si>
  <si>
    <t>899401112</t>
  </si>
  <si>
    <t>Osazení poklopů litinových šoupátkových</t>
  </si>
  <si>
    <t>-912113647</t>
  </si>
  <si>
    <t>107</t>
  </si>
  <si>
    <t>55241104</t>
  </si>
  <si>
    <t>poklop šoupátkový litinový bez ventilace tř D400 v samonivelačním rámu</t>
  </si>
  <si>
    <t>907582235</t>
  </si>
  <si>
    <t>108</t>
  </si>
  <si>
    <t>42210050</t>
  </si>
  <si>
    <t>deska podkladová uličního poklopu litinového šoupatového</t>
  </si>
  <si>
    <t>-678423457</t>
  </si>
  <si>
    <t>109</t>
  </si>
  <si>
    <t>899401113</t>
  </si>
  <si>
    <t>Osazení poklopů litinových hydrantových</t>
  </si>
  <si>
    <t>-1427139579</t>
  </si>
  <si>
    <t>110</t>
  </si>
  <si>
    <t>55241105</t>
  </si>
  <si>
    <t>poklop hydrantový litinový bez ventilace tř D400 v samonivelačním rámu</t>
  </si>
  <si>
    <t>-1713650861</t>
  </si>
  <si>
    <t>111</t>
  </si>
  <si>
    <t>42210052</t>
  </si>
  <si>
    <t>deska podkladová uličního poklopu litinového hydrantového</t>
  </si>
  <si>
    <t>-875478063</t>
  </si>
  <si>
    <t>112</t>
  </si>
  <si>
    <t>899713111R</t>
  </si>
  <si>
    <t>Orientační tabulky na sloupku betonovém nebo ocelovém D+M</t>
  </si>
  <si>
    <t>-444753028</t>
  </si>
  <si>
    <t>113</t>
  </si>
  <si>
    <t>899721111</t>
  </si>
  <si>
    <t>Signalizační vodič na potrubí PVC DN do 150 mm</t>
  </si>
  <si>
    <t>487935297</t>
  </si>
  <si>
    <t>(69,3+34,5+37,5)*1,1</t>
  </si>
  <si>
    <t>114</t>
  </si>
  <si>
    <t>899722114</t>
  </si>
  <si>
    <t>Krytí potrubí z plastů výstražnou fólií z PVC šířky 40 cm</t>
  </si>
  <si>
    <t>2021278922</t>
  </si>
  <si>
    <t>69,3+34,5+37,5</t>
  </si>
  <si>
    <t>Ostatní konstrukce a práce, bourání</t>
  </si>
  <si>
    <t>115</t>
  </si>
  <si>
    <t>919112233</t>
  </si>
  <si>
    <t>Řezání spár pro vytvoření komůrky š 20 mm hl 40 mm pro těsnící zálivku v živičném krytu</t>
  </si>
  <si>
    <t>-911451150</t>
  </si>
  <si>
    <t>1,5*4*2+1,5*2+3*2+1,5*2+4*2+26,5*2+2,5*2+1*2</t>
  </si>
  <si>
    <t>116</t>
  </si>
  <si>
    <t>919122132</t>
  </si>
  <si>
    <t>Těsnění spár zálivkou za tepla pro komůrky š 20 mm hl 40 mm s těsnicím profilem</t>
  </si>
  <si>
    <t>1746746254</t>
  </si>
  <si>
    <t>117</t>
  </si>
  <si>
    <t>919731122</t>
  </si>
  <si>
    <t>Zarovnání styčné plochy podkladu nebo krytu živičného tl přes 50 do 100 mm</t>
  </si>
  <si>
    <t>-1422180111</t>
  </si>
  <si>
    <t>2,5*2+3*2+3,5*4*2+3,5*4+5*2+4*2+26,5*2+3*2</t>
  </si>
  <si>
    <t>997</t>
  </si>
  <si>
    <t>Přesun sutě</t>
  </si>
  <si>
    <t>118</t>
  </si>
  <si>
    <t>997221571</t>
  </si>
  <si>
    <t xml:space="preserve">Vodorovná doprava vybouraných hmot  bez naložení, ale se složením a s hrubým urovnáním na vzdálenost do 1 km</t>
  </si>
  <si>
    <t>1455143927</t>
  </si>
  <si>
    <t>119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</si>
  <si>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</si>
  <si>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</si>
  <si>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674022587</t>
  </si>
  <si>
    <t>96,283*14</t>
  </si>
  <si>
    <t>120</t>
  </si>
  <si>
    <t>997221612</t>
  </si>
  <si>
    <t xml:space="preserve">Nakládání na dopravní prostředky  pro vodorovnou dopravu vybouraných hmot</t>
  </si>
  <si>
    <t>2031577425</t>
  </si>
  <si>
    <t>121</t>
  </si>
  <si>
    <t>997221615</t>
  </si>
  <si>
    <t>Poplatek za uložení stavebního odpadu na skládce (skládkovné) z prostého betonu zatříděného do Katalogu odpadů pod kódem 17 01 01</t>
  </si>
  <si>
    <t>-1763679415</t>
  </si>
  <si>
    <t>14,138+5,388</t>
  </si>
  <si>
    <t>122</t>
  </si>
  <si>
    <t>997221645</t>
  </si>
  <si>
    <t>Poplatek za uložení stavebního odpadu na skládce (skládkovné) asfaltového bez obsahu dehtu zatříděného do Katalogu odpadů pod kódem 17 03 02</t>
  </si>
  <si>
    <t>-1016087522</t>
  </si>
  <si>
    <t>14,014+28,380</t>
  </si>
  <si>
    <t>123</t>
  </si>
  <si>
    <t>997221655</t>
  </si>
  <si>
    <t>Poplatek za uložení stavebního odpadu na skládce (skládkovné) zeminy a kamení zatříděného do Katalogu odpadů pod kódem 17 05 04</t>
  </si>
  <si>
    <t>897946128</t>
  </si>
  <si>
    <t>27,005</t>
  </si>
  <si>
    <t>998</t>
  </si>
  <si>
    <t>Přesun hmot</t>
  </si>
  <si>
    <t>124</t>
  </si>
  <si>
    <t>998276101</t>
  </si>
  <si>
    <t>Přesun hmot pro trubní vedení hloubené z trub z plastických hmot nebo sklolaminátových pro vodovody nebo kanalizace v otevřeném výkopu dopravní vzdálenost do 15 m</t>
  </si>
  <si>
    <t>-1273932508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</si>
  <si>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</si>
  <si>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</si>
  <si>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</si>
  <si>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</si>
  <si>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</si>
  <si>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</si>
  <si>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</si>
  <si>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</si>
  <si>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</si>
  <si>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</si>
  <si>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</si>
  <si>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</si>
  <si>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</si>
  <si>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</si>
  <si>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</si>
  <si>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</si>
  <si>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</si>
  <si>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</si>
  <si>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</si>
  <si>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</si>
  <si>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</si>
  <si>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</si>
  <si>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</si>
  <si>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</si>
  <si>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</si>
  <si>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</si>
  <si>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</si>
  <si>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</si>
  <si>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</si>
  <si>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</si>
  <si>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</si>
  <si>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</si>
  <si>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</si>
  <si>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</si>
  <si>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</si>
  <si>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</si>
  <si>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</si>
  <si>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</si>
  <si>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</si>
  <si>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</si>
  <si>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</si>
  <si>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</si>
  <si>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</si>
  <si>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</si>
  <si>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</si>
  <si>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</si>
  <si>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</si>
  <si>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</si>
  <si>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</si>
  <si>
    <t>X36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</si>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</sst>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M24/017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Přelouč, ul. Tůmy Přeloučského - 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Přelouč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10. 6. 2024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Jiří Svoboda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Vodovodní řad'!J30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'1 - Vodovodní řad'!P125</f>
        <v>0</v>
      </c>
      <c r="AV95" s="129">
        <f>'1 - Vodovodní řad'!J33</f>
        <v>0</v>
      </c>
      <c r="AW95" s="129">
        <f>'1 - Vodovodní řad'!J34</f>
        <v>0</v>
      </c>
      <c r="AX95" s="129">
        <f>'1 - Vodovodní řad'!J35</f>
        <v>0</v>
      </c>
      <c r="AY95" s="129">
        <f>'1 - Vodovodní řad'!J36</f>
        <v>0</v>
      </c>
      <c r="AZ95" s="129">
        <f>'1 - Vodovodní řad'!F33</f>
        <v>0</v>
      </c>
      <c r="BA95" s="129">
        <f>'1 - Vodovodní řad'!F34</f>
        <v>0</v>
      </c>
      <c r="BB95" s="129">
        <f>'1 - Vodovodní řad'!F35</f>
        <v>0</v>
      </c>
      <c r="BC95" s="129">
        <f>'1 - Vodovodní řad'!F36</f>
        <v>0</v>
      </c>
      <c r="BD95" s="131">
        <f>'1 - Vodovodní řad'!F37</f>
        <v>0</v>
      </c>
      <c r="BE95" s="7"/>
      <c r="BT95" s="132" t="s">
        <v>81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'VON - Vedlejší a ostatní ...'!P124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81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sx1+Cmgk0/W/m9NxOSHL5JueuS5rCT6KGEr2ynQ7M3hB54HcMxglt37wzn1W9dtclvzcbMPM8HgCpdQWOi6aXA==" hashValue="BCtFJC3yooWI0FJ1AIts4+7gqgXANB7lw6mjHsZPV+2+nWpvKvYczgahXMnanSqpmTmFqvYSQ+TOLNdAu8pTs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Vodovodní řad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Přelouč, ul. Tůmy Přeloučského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ROUND((SUM(BE125:BE404)),  2)</f>
        <v>0</v>
      </c>
      <c r="G33" s="39"/>
      <c r="H33" s="39"/>
      <c r="I33" s="156">
        <v>0.20999999999999999</v>
      </c>
      <c r="J33" s="155">
        <f>ROUND(((SUM(BE125:BE404))*I33),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ROUND((SUM(BF125:BF404)),  2)</f>
        <v>0</v>
      </c>
      <c r="G34" s="39"/>
      <c r="H34" s="39"/>
      <c r="I34" s="156">
        <v>0.12</v>
      </c>
      <c r="J34" s="155">
        <f>ROUND(((SUM(BF125:BF404))*I34),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ROUND((SUM(BG125:BG404)),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ROUND((SUM(BH125:BH404)),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ROUND((SUM(BI125:BI404)),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Přelouč, ul. Tůmy Přeloučského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Vodovodní řad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Jiří Svoboda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97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98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J226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J231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101</v>
      </c>
      <c r="E101" s="189"/>
      <c r="F101" s="189"/>
      <c r="G101" s="189"/>
      <c r="H101" s="189"/>
      <c r="I101" s="189"/>
      <c r="J101" s="190">
        <f>J238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102</v>
      </c>
      <c r="E102" s="189"/>
      <c r="F102" s="189"/>
      <c r="G102" s="189"/>
      <c r="H102" s="189"/>
      <c r="I102" s="189"/>
      <c r="J102" s="190">
        <f>J304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J386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J392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105</v>
      </c>
      <c r="E105" s="189"/>
      <c r="F105" s="189"/>
      <c r="G105" s="189"/>
      <c r="H105" s="189"/>
      <c r="I105" s="189"/>
      <c r="J105" s="190">
        <f>J403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Přelouč, ul. Tůmy Přeloučského - vodovod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1 - Vodovodní řad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Přelouč</v>
      </c>
      <c r="G119" s="41"/>
      <c r="H119" s="41"/>
      <c r="I119" s="33" t="s">
        <v>22</v>
      </c>
      <c r="J119" s="80" t="str">
        <f>IF(J12="","",J12)</f>
        <v>10. 6. 2024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Vodovody a kanalizace Pardubice, a.s.</v>
      </c>
      <c r="G121" s="41"/>
      <c r="H121" s="41"/>
      <c r="I121" s="33" t="s">
        <v>30</v>
      </c>
      <c r="J121" s="37" t="str">
        <f>E21</f>
        <v>Multiaqua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Ing. Jiří Svoboda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107</v>
      </c>
      <c r="D124" s="195" t="s">
        <v>61</v>
      </c>
      <c r="E124" s="195" t="s">
        <v>57</v>
      </c>
      <c r="F124" s="195" t="s">
        <v>58</v>
      </c>
      <c r="G124" s="195" t="s">
        <v>108</v>
      </c>
      <c r="H124" s="195" t="s">
        <v>109</v>
      </c>
      <c r="I124" s="195" t="s">
        <v>110</v>
      </c>
      <c r="J124" s="195" t="s">
        <v>94</v>
      </c>
      <c r="K124" s="196" t="s">
        <v>111</v>
      </c>
      <c r="L124" s="197"/>
      <c r="M124" s="101" t="s">
        <v>1</v>
      </c>
      <c r="N124" s="102" t="s">
        <v>40</v>
      </c>
      <c r="O124" s="102" t="s">
        <v>112</v>
      </c>
      <c r="P124" s="102" t="s">
        <v>113</v>
      </c>
      <c r="Q124" s="102" t="s">
        <v>114</v>
      </c>
      <c r="R124" s="102" t="s">
        <v>115</v>
      </c>
      <c r="S124" s="102" t="s">
        <v>116</v>
      </c>
      <c r="T124" s="103" t="s">
        <v>117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118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219.8653367318</v>
      </c>
      <c r="S125" s="105"/>
      <c r="T125" s="201">
        <f>T126</f>
        <v>96.283109999999994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96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119</v>
      </c>
      <c r="F126" s="206" t="s">
        <v>120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P127+P226+P231+P238+P304+P386+P392+P403</f>
        <v>0</v>
      </c>
      <c r="Q126" s="211"/>
      <c r="R126" s="212">
        <f>R127+R226+R231+R238+R304+R386+R392+R403</f>
        <v>219.8653367318</v>
      </c>
      <c r="S126" s="211"/>
      <c r="T126" s="213">
        <f>T127+T226+T231+T238+T304+T386+T392+T403</f>
        <v>96.283109999999994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75</v>
      </c>
      <c r="AU126" s="215" t="s">
        <v>76</v>
      </c>
      <c r="AY126" s="214" t="s">
        <v>121</v>
      </c>
      <c r="BK126" s="216">
        <f>BK127+BK226+BK231+BK238+BK304+BK386+BK392+BK403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81</v>
      </c>
      <c r="F127" s="217" t="s">
        <v>122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SUM(P128:P225)</f>
        <v>0</v>
      </c>
      <c r="Q127" s="211"/>
      <c r="R127" s="212">
        <f>SUM(R128:R225)</f>
        <v>192.32051136000001</v>
      </c>
      <c r="S127" s="211"/>
      <c r="T127" s="213">
        <f>SUM(T128:T225)</f>
        <v>96.283109999999994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75</v>
      </c>
      <c r="AU127" s="215" t="s">
        <v>81</v>
      </c>
      <c r="AY127" s="214" t="s">
        <v>121</v>
      </c>
      <c r="BK127" s="216">
        <f>SUM(BK128:BK225)</f>
        <v>0</v>
      </c>
    </row>
    <row r="128" s="2" customFormat="1" ht="55.5" customHeight="1">
      <c r="A128" s="39"/>
      <c r="B128" s="40"/>
      <c r="C128" s="219" t="s">
        <v>81</v>
      </c>
      <c r="D128" s="219" t="s">
        <v>123</v>
      </c>
      <c r="E128" s="220" t="s">
        <v>124</v>
      </c>
      <c r="F128" s="221" t="s">
        <v>125</v>
      </c>
      <c r="G128" s="222" t="s">
        <v>126</v>
      </c>
      <c r="H128" s="223">
        <v>2.5</v>
      </c>
      <c r="I128" s="224"/>
      <c r="J128" s="225">
        <f>ROUND(I128*H128,2)</f>
        <v>0</v>
      </c>
      <c r="K128" s="221" t="s">
        <v>127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0.29499999999999998</v>
      </c>
      <c r="T128" s="229">
        <f>S128*H128</f>
        <v>0.73749999999999993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128</v>
      </c>
      <c r="AT128" s="230" t="s">
        <v>123</v>
      </c>
      <c r="AU128" s="230" t="s">
        <v>85</v>
      </c>
      <c r="AY128" s="18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128</v>
      </c>
      <c r="BM128" s="230" t="s">
        <v>129</v>
      </c>
    </row>
    <row r="129" s="13" customFormat="1">
      <c r="A129" s="13"/>
      <c r="B129" s="232"/>
      <c r="C129" s="233"/>
      <c r="D129" s="234" t="s">
        <v>130</v>
      </c>
      <c r="E129" s="235" t="s">
        <v>1</v>
      </c>
      <c r="F129" s="236" t="s">
        <v>131</v>
      </c>
      <c r="G129" s="233"/>
      <c r="H129" s="237">
        <v>2.5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130</v>
      </c>
      <c r="AU129" s="243" t="s">
        <v>85</v>
      </c>
      <c r="AV129" s="13" t="s">
        <v>85</v>
      </c>
      <c r="AW129" s="13" t="s">
        <v>32</v>
      </c>
      <c r="AX129" s="13" t="s">
        <v>81</v>
      </c>
      <c r="AY129" s="243" t="s">
        <v>121</v>
      </c>
    </row>
    <row r="130" s="2" customFormat="1" ht="66.75" customHeight="1">
      <c r="A130" s="39"/>
      <c r="B130" s="40"/>
      <c r="C130" s="219" t="s">
        <v>85</v>
      </c>
      <c r="D130" s="219" t="s">
        <v>123</v>
      </c>
      <c r="E130" s="220" t="s">
        <v>132</v>
      </c>
      <c r="F130" s="221" t="s">
        <v>133</v>
      </c>
      <c r="G130" s="222" t="s">
        <v>126</v>
      </c>
      <c r="H130" s="223">
        <v>12.93</v>
      </c>
      <c r="I130" s="224"/>
      <c r="J130" s="225">
        <f>ROUND(I130*H130,2)</f>
        <v>0</v>
      </c>
      <c r="K130" s="221" t="s">
        <v>127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0.41699999999999998</v>
      </c>
      <c r="T130" s="229">
        <f>S130*H130</f>
        <v>5.3918099999999995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128</v>
      </c>
      <c r="AT130" s="230" t="s">
        <v>123</v>
      </c>
      <c r="AU130" s="230" t="s">
        <v>85</v>
      </c>
      <c r="AY130" s="18" t="s">
        <v>121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128</v>
      </c>
      <c r="BM130" s="230" t="s">
        <v>134</v>
      </c>
    </row>
    <row r="131" s="13" customFormat="1">
      <c r="A131" s="13"/>
      <c r="B131" s="232"/>
      <c r="C131" s="233"/>
      <c r="D131" s="234" t="s">
        <v>130</v>
      </c>
      <c r="E131" s="235" t="s">
        <v>1</v>
      </c>
      <c r="F131" s="236" t="s">
        <v>135</v>
      </c>
      <c r="G131" s="233"/>
      <c r="H131" s="237">
        <v>12.93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130</v>
      </c>
      <c r="AU131" s="243" t="s">
        <v>85</v>
      </c>
      <c r="AV131" s="13" t="s">
        <v>85</v>
      </c>
      <c r="AW131" s="13" t="s">
        <v>32</v>
      </c>
      <c r="AX131" s="13" t="s">
        <v>81</v>
      </c>
      <c r="AY131" s="243" t="s">
        <v>121</v>
      </c>
    </row>
    <row r="132" s="2" customFormat="1" ht="66.75" customHeight="1">
      <c r="A132" s="39"/>
      <c r="B132" s="40"/>
      <c r="C132" s="219" t="s">
        <v>136</v>
      </c>
      <c r="D132" s="219" t="s">
        <v>123</v>
      </c>
      <c r="E132" s="220" t="s">
        <v>137</v>
      </c>
      <c r="F132" s="221" t="s">
        <v>138</v>
      </c>
      <c r="G132" s="222" t="s">
        <v>126</v>
      </c>
      <c r="H132" s="223">
        <v>93.120000000000005</v>
      </c>
      <c r="I132" s="224"/>
      <c r="J132" s="225">
        <f>ROUND(I132*H132,2)</f>
        <v>0</v>
      </c>
      <c r="K132" s="221" t="s">
        <v>127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0.28999999999999998</v>
      </c>
      <c r="T132" s="229">
        <f>S132*H132</f>
        <v>27.004799999999999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128</v>
      </c>
      <c r="AT132" s="230" t="s">
        <v>123</v>
      </c>
      <c r="AU132" s="230" t="s">
        <v>85</v>
      </c>
      <c r="AY132" s="18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128</v>
      </c>
      <c r="BM132" s="230" t="s">
        <v>139</v>
      </c>
    </row>
    <row r="133" s="14" customFormat="1">
      <c r="A133" s="14"/>
      <c r="B133" s="244"/>
      <c r="C133" s="245"/>
      <c r="D133" s="234" t="s">
        <v>130</v>
      </c>
      <c r="E133" s="246" t="s">
        <v>1</v>
      </c>
      <c r="F133" s="247" t="s">
        <v>140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130</v>
      </c>
      <c r="AU133" s="253" t="s">
        <v>85</v>
      </c>
      <c r="AV133" s="14" t="s">
        <v>81</v>
      </c>
      <c r="AW133" s="14" t="s">
        <v>32</v>
      </c>
      <c r="AX133" s="14" t="s">
        <v>76</v>
      </c>
      <c r="AY133" s="253" t="s">
        <v>121</v>
      </c>
    </row>
    <row r="134" s="13" customFormat="1">
      <c r="A134" s="13"/>
      <c r="B134" s="232"/>
      <c r="C134" s="233"/>
      <c r="D134" s="234" t="s">
        <v>130</v>
      </c>
      <c r="E134" s="235" t="s">
        <v>1</v>
      </c>
      <c r="F134" s="236" t="s">
        <v>141</v>
      </c>
      <c r="G134" s="233"/>
      <c r="H134" s="237">
        <v>2.5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130</v>
      </c>
      <c r="AU134" s="243" t="s">
        <v>85</v>
      </c>
      <c r="AV134" s="13" t="s">
        <v>85</v>
      </c>
      <c r="AW134" s="13" t="s">
        <v>32</v>
      </c>
      <c r="AX134" s="13" t="s">
        <v>76</v>
      </c>
      <c r="AY134" s="243" t="s">
        <v>121</v>
      </c>
    </row>
    <row r="135" s="13" customFormat="1">
      <c r="A135" s="13"/>
      <c r="B135" s="232"/>
      <c r="C135" s="233"/>
      <c r="D135" s="234" t="s">
        <v>130</v>
      </c>
      <c r="E135" s="235" t="s">
        <v>1</v>
      </c>
      <c r="F135" s="236" t="s">
        <v>142</v>
      </c>
      <c r="G135" s="233"/>
      <c r="H135" s="237">
        <v>12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130</v>
      </c>
      <c r="AU135" s="243" t="s">
        <v>85</v>
      </c>
      <c r="AV135" s="13" t="s">
        <v>85</v>
      </c>
      <c r="AW135" s="13" t="s">
        <v>32</v>
      </c>
      <c r="AX135" s="13" t="s">
        <v>76</v>
      </c>
      <c r="AY135" s="243" t="s">
        <v>121</v>
      </c>
    </row>
    <row r="136" s="13" customFormat="1">
      <c r="A136" s="13"/>
      <c r="B136" s="232"/>
      <c r="C136" s="233"/>
      <c r="D136" s="234" t="s">
        <v>130</v>
      </c>
      <c r="E136" s="235" t="s">
        <v>1</v>
      </c>
      <c r="F136" s="236" t="s">
        <v>143</v>
      </c>
      <c r="G136" s="233"/>
      <c r="H136" s="237">
        <v>26.5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130</v>
      </c>
      <c r="AU136" s="243" t="s">
        <v>85</v>
      </c>
      <c r="AV136" s="13" t="s">
        <v>85</v>
      </c>
      <c r="AW136" s="13" t="s">
        <v>32</v>
      </c>
      <c r="AX136" s="13" t="s">
        <v>76</v>
      </c>
      <c r="AY136" s="243" t="s">
        <v>121</v>
      </c>
    </row>
    <row r="137" s="15" customFormat="1">
      <c r="A137" s="15"/>
      <c r="B137" s="254"/>
      <c r="C137" s="255"/>
      <c r="D137" s="234" t="s">
        <v>130</v>
      </c>
      <c r="E137" s="256" t="s">
        <v>1</v>
      </c>
      <c r="F137" s="257" t="s">
        <v>144</v>
      </c>
      <c r="G137" s="255"/>
      <c r="H137" s="258">
        <v>41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130</v>
      </c>
      <c r="AU137" s="264" t="s">
        <v>85</v>
      </c>
      <c r="AV137" s="15" t="s">
        <v>136</v>
      </c>
      <c r="AW137" s="15" t="s">
        <v>32</v>
      </c>
      <c r="AX137" s="15" t="s">
        <v>76</v>
      </c>
      <c r="AY137" s="264" t="s">
        <v>121</v>
      </c>
    </row>
    <row r="138" s="13" customFormat="1">
      <c r="A138" s="13"/>
      <c r="B138" s="232"/>
      <c r="C138" s="233"/>
      <c r="D138" s="234" t="s">
        <v>130</v>
      </c>
      <c r="E138" s="235" t="s">
        <v>1</v>
      </c>
      <c r="F138" s="236" t="s">
        <v>145</v>
      </c>
      <c r="G138" s="233"/>
      <c r="H138" s="237">
        <v>8.6199999999999992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130</v>
      </c>
      <c r="AU138" s="243" t="s">
        <v>85</v>
      </c>
      <c r="AV138" s="13" t="s">
        <v>85</v>
      </c>
      <c r="AW138" s="13" t="s">
        <v>32</v>
      </c>
      <c r="AX138" s="13" t="s">
        <v>76</v>
      </c>
      <c r="AY138" s="243" t="s">
        <v>121</v>
      </c>
    </row>
    <row r="139" s="15" customFormat="1">
      <c r="A139" s="15"/>
      <c r="B139" s="254"/>
      <c r="C139" s="255"/>
      <c r="D139" s="234" t="s">
        <v>130</v>
      </c>
      <c r="E139" s="256" t="s">
        <v>1</v>
      </c>
      <c r="F139" s="257" t="s">
        <v>144</v>
      </c>
      <c r="G139" s="255"/>
      <c r="H139" s="258">
        <v>8.6199999999999992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130</v>
      </c>
      <c r="AU139" s="264" t="s">
        <v>85</v>
      </c>
      <c r="AV139" s="15" t="s">
        <v>136</v>
      </c>
      <c r="AW139" s="15" t="s">
        <v>32</v>
      </c>
      <c r="AX139" s="15" t="s">
        <v>76</v>
      </c>
      <c r="AY139" s="264" t="s">
        <v>121</v>
      </c>
    </row>
    <row r="140" s="13" customFormat="1">
      <c r="A140" s="13"/>
      <c r="B140" s="232"/>
      <c r="C140" s="233"/>
      <c r="D140" s="234" t="s">
        <v>130</v>
      </c>
      <c r="E140" s="235" t="s">
        <v>1</v>
      </c>
      <c r="F140" s="236" t="s">
        <v>146</v>
      </c>
      <c r="G140" s="233"/>
      <c r="H140" s="237">
        <v>2.5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130</v>
      </c>
      <c r="AU140" s="243" t="s">
        <v>85</v>
      </c>
      <c r="AV140" s="13" t="s">
        <v>85</v>
      </c>
      <c r="AW140" s="13" t="s">
        <v>32</v>
      </c>
      <c r="AX140" s="13" t="s">
        <v>76</v>
      </c>
      <c r="AY140" s="243" t="s">
        <v>121</v>
      </c>
    </row>
    <row r="141" s="15" customFormat="1">
      <c r="A141" s="15"/>
      <c r="B141" s="254"/>
      <c r="C141" s="255"/>
      <c r="D141" s="234" t="s">
        <v>130</v>
      </c>
      <c r="E141" s="256" t="s">
        <v>1</v>
      </c>
      <c r="F141" s="257" t="s">
        <v>144</v>
      </c>
      <c r="G141" s="255"/>
      <c r="H141" s="258">
        <v>2.5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130</v>
      </c>
      <c r="AU141" s="264" t="s">
        <v>85</v>
      </c>
      <c r="AV141" s="15" t="s">
        <v>136</v>
      </c>
      <c r="AW141" s="15" t="s">
        <v>32</v>
      </c>
      <c r="AX141" s="15" t="s">
        <v>76</v>
      </c>
      <c r="AY141" s="264" t="s">
        <v>121</v>
      </c>
    </row>
    <row r="142" s="14" customFormat="1">
      <c r="A142" s="14"/>
      <c r="B142" s="244"/>
      <c r="C142" s="245"/>
      <c r="D142" s="234" t="s">
        <v>130</v>
      </c>
      <c r="E142" s="246" t="s">
        <v>1</v>
      </c>
      <c r="F142" s="247" t="s">
        <v>147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130</v>
      </c>
      <c r="AU142" s="253" t="s">
        <v>85</v>
      </c>
      <c r="AV142" s="14" t="s">
        <v>81</v>
      </c>
      <c r="AW142" s="14" t="s">
        <v>32</v>
      </c>
      <c r="AX142" s="14" t="s">
        <v>76</v>
      </c>
      <c r="AY142" s="253" t="s">
        <v>121</v>
      </c>
    </row>
    <row r="143" s="13" customFormat="1">
      <c r="A143" s="13"/>
      <c r="B143" s="232"/>
      <c r="C143" s="233"/>
      <c r="D143" s="234" t="s">
        <v>130</v>
      </c>
      <c r="E143" s="235" t="s">
        <v>1</v>
      </c>
      <c r="F143" s="236" t="s">
        <v>148</v>
      </c>
      <c r="G143" s="233"/>
      <c r="H143" s="237">
        <v>2.5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130</v>
      </c>
      <c r="AU143" s="243" t="s">
        <v>85</v>
      </c>
      <c r="AV143" s="13" t="s">
        <v>85</v>
      </c>
      <c r="AW143" s="13" t="s">
        <v>32</v>
      </c>
      <c r="AX143" s="13" t="s">
        <v>76</v>
      </c>
      <c r="AY143" s="243" t="s">
        <v>121</v>
      </c>
    </row>
    <row r="144" s="13" customFormat="1">
      <c r="A144" s="13"/>
      <c r="B144" s="232"/>
      <c r="C144" s="233"/>
      <c r="D144" s="234" t="s">
        <v>130</v>
      </c>
      <c r="E144" s="235" t="s">
        <v>1</v>
      </c>
      <c r="F144" s="236" t="s">
        <v>149</v>
      </c>
      <c r="G144" s="233"/>
      <c r="H144" s="237">
        <v>12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130</v>
      </c>
      <c r="AU144" s="243" t="s">
        <v>85</v>
      </c>
      <c r="AV144" s="13" t="s">
        <v>85</v>
      </c>
      <c r="AW144" s="13" t="s">
        <v>32</v>
      </c>
      <c r="AX144" s="13" t="s">
        <v>76</v>
      </c>
      <c r="AY144" s="243" t="s">
        <v>121</v>
      </c>
    </row>
    <row r="145" s="13" customFormat="1">
      <c r="A145" s="13"/>
      <c r="B145" s="232"/>
      <c r="C145" s="233"/>
      <c r="D145" s="234" t="s">
        <v>130</v>
      </c>
      <c r="E145" s="235" t="s">
        <v>1</v>
      </c>
      <c r="F145" s="236" t="s">
        <v>150</v>
      </c>
      <c r="G145" s="233"/>
      <c r="H145" s="237">
        <v>26.5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130</v>
      </c>
      <c r="AU145" s="243" t="s">
        <v>85</v>
      </c>
      <c r="AV145" s="13" t="s">
        <v>85</v>
      </c>
      <c r="AW145" s="13" t="s">
        <v>32</v>
      </c>
      <c r="AX145" s="13" t="s">
        <v>76</v>
      </c>
      <c r="AY145" s="243" t="s">
        <v>121</v>
      </c>
    </row>
    <row r="146" s="16" customFormat="1">
      <c r="A146" s="16"/>
      <c r="B146" s="265"/>
      <c r="C146" s="266"/>
      <c r="D146" s="234" t="s">
        <v>130</v>
      </c>
      <c r="E146" s="267" t="s">
        <v>1</v>
      </c>
      <c r="F146" s="268" t="s">
        <v>151</v>
      </c>
      <c r="G146" s="266"/>
      <c r="H146" s="269">
        <v>93.120000000000005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5" t="s">
        <v>130</v>
      </c>
      <c r="AU146" s="275" t="s">
        <v>85</v>
      </c>
      <c r="AV146" s="16" t="s">
        <v>128</v>
      </c>
      <c r="AW146" s="16" t="s">
        <v>32</v>
      </c>
      <c r="AX146" s="16" t="s">
        <v>81</v>
      </c>
      <c r="AY146" s="275" t="s">
        <v>121</v>
      </c>
    </row>
    <row r="147" s="2" customFormat="1" ht="62.7" customHeight="1">
      <c r="A147" s="39"/>
      <c r="B147" s="40"/>
      <c r="C147" s="219" t="s">
        <v>128</v>
      </c>
      <c r="D147" s="219" t="s">
        <v>123</v>
      </c>
      <c r="E147" s="220" t="s">
        <v>152</v>
      </c>
      <c r="F147" s="221" t="s">
        <v>153</v>
      </c>
      <c r="G147" s="222" t="s">
        <v>126</v>
      </c>
      <c r="H147" s="223">
        <v>43.5</v>
      </c>
      <c r="I147" s="224"/>
      <c r="J147" s="225">
        <f>ROUND(I147*H147,2)</f>
        <v>0</v>
      </c>
      <c r="K147" s="221" t="s">
        <v>127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0.32500000000000001</v>
      </c>
      <c r="T147" s="229">
        <f>S147*H147</f>
        <v>14.137500000000001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128</v>
      </c>
      <c r="AT147" s="230" t="s">
        <v>123</v>
      </c>
      <c r="AU147" s="230" t="s">
        <v>85</v>
      </c>
      <c r="AY147" s="18" t="s">
        <v>121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128</v>
      </c>
      <c r="BM147" s="230" t="s">
        <v>154</v>
      </c>
    </row>
    <row r="148" s="14" customFormat="1">
      <c r="A148" s="14"/>
      <c r="B148" s="244"/>
      <c r="C148" s="245"/>
      <c r="D148" s="234" t="s">
        <v>130</v>
      </c>
      <c r="E148" s="246" t="s">
        <v>1</v>
      </c>
      <c r="F148" s="247" t="s">
        <v>155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130</v>
      </c>
      <c r="AU148" s="253" t="s">
        <v>85</v>
      </c>
      <c r="AV148" s="14" t="s">
        <v>81</v>
      </c>
      <c r="AW148" s="14" t="s">
        <v>32</v>
      </c>
      <c r="AX148" s="14" t="s">
        <v>76</v>
      </c>
      <c r="AY148" s="253" t="s">
        <v>121</v>
      </c>
    </row>
    <row r="149" s="13" customFormat="1">
      <c r="A149" s="13"/>
      <c r="B149" s="232"/>
      <c r="C149" s="233"/>
      <c r="D149" s="234" t="s">
        <v>130</v>
      </c>
      <c r="E149" s="235" t="s">
        <v>1</v>
      </c>
      <c r="F149" s="236" t="s">
        <v>148</v>
      </c>
      <c r="G149" s="233"/>
      <c r="H149" s="237">
        <v>2.5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130</v>
      </c>
      <c r="AU149" s="243" t="s">
        <v>85</v>
      </c>
      <c r="AV149" s="13" t="s">
        <v>85</v>
      </c>
      <c r="AW149" s="13" t="s">
        <v>32</v>
      </c>
      <c r="AX149" s="13" t="s">
        <v>76</v>
      </c>
      <c r="AY149" s="243" t="s">
        <v>121</v>
      </c>
    </row>
    <row r="150" s="13" customFormat="1">
      <c r="A150" s="13"/>
      <c r="B150" s="232"/>
      <c r="C150" s="233"/>
      <c r="D150" s="234" t="s">
        <v>130</v>
      </c>
      <c r="E150" s="235" t="s">
        <v>1</v>
      </c>
      <c r="F150" s="236" t="s">
        <v>150</v>
      </c>
      <c r="G150" s="233"/>
      <c r="H150" s="237">
        <v>26.5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130</v>
      </c>
      <c r="AU150" s="243" t="s">
        <v>85</v>
      </c>
      <c r="AV150" s="13" t="s">
        <v>85</v>
      </c>
      <c r="AW150" s="13" t="s">
        <v>32</v>
      </c>
      <c r="AX150" s="13" t="s">
        <v>76</v>
      </c>
      <c r="AY150" s="243" t="s">
        <v>121</v>
      </c>
    </row>
    <row r="151" s="13" customFormat="1">
      <c r="A151" s="13"/>
      <c r="B151" s="232"/>
      <c r="C151" s="233"/>
      <c r="D151" s="234" t="s">
        <v>130</v>
      </c>
      <c r="E151" s="235" t="s">
        <v>1</v>
      </c>
      <c r="F151" s="236" t="s">
        <v>156</v>
      </c>
      <c r="G151" s="233"/>
      <c r="H151" s="237">
        <v>12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130</v>
      </c>
      <c r="AU151" s="243" t="s">
        <v>85</v>
      </c>
      <c r="AV151" s="13" t="s">
        <v>85</v>
      </c>
      <c r="AW151" s="13" t="s">
        <v>32</v>
      </c>
      <c r="AX151" s="13" t="s">
        <v>76</v>
      </c>
      <c r="AY151" s="243" t="s">
        <v>121</v>
      </c>
    </row>
    <row r="152" s="13" customFormat="1">
      <c r="A152" s="13"/>
      <c r="B152" s="232"/>
      <c r="C152" s="233"/>
      <c r="D152" s="234" t="s">
        <v>130</v>
      </c>
      <c r="E152" s="235" t="s">
        <v>1</v>
      </c>
      <c r="F152" s="236" t="s">
        <v>157</v>
      </c>
      <c r="G152" s="233"/>
      <c r="H152" s="237">
        <v>2.5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130</v>
      </c>
      <c r="AU152" s="243" t="s">
        <v>85</v>
      </c>
      <c r="AV152" s="13" t="s">
        <v>85</v>
      </c>
      <c r="AW152" s="13" t="s">
        <v>32</v>
      </c>
      <c r="AX152" s="13" t="s">
        <v>76</v>
      </c>
      <c r="AY152" s="243" t="s">
        <v>121</v>
      </c>
    </row>
    <row r="153" s="16" customFormat="1">
      <c r="A153" s="16"/>
      <c r="B153" s="265"/>
      <c r="C153" s="266"/>
      <c r="D153" s="234" t="s">
        <v>130</v>
      </c>
      <c r="E153" s="267" t="s">
        <v>1</v>
      </c>
      <c r="F153" s="268" t="s">
        <v>158</v>
      </c>
      <c r="G153" s="266"/>
      <c r="H153" s="269">
        <v>43.5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75" t="s">
        <v>130</v>
      </c>
      <c r="AU153" s="275" t="s">
        <v>85</v>
      </c>
      <c r="AV153" s="16" t="s">
        <v>128</v>
      </c>
      <c r="AW153" s="16" t="s">
        <v>32</v>
      </c>
      <c r="AX153" s="16" t="s">
        <v>81</v>
      </c>
      <c r="AY153" s="275" t="s">
        <v>121</v>
      </c>
    </row>
    <row r="154" s="2" customFormat="1" ht="62.7" customHeight="1">
      <c r="A154" s="39"/>
      <c r="B154" s="40"/>
      <c r="C154" s="219" t="s">
        <v>159</v>
      </c>
      <c r="D154" s="219" t="s">
        <v>123</v>
      </c>
      <c r="E154" s="220" t="s">
        <v>160</v>
      </c>
      <c r="F154" s="221" t="s">
        <v>161</v>
      </c>
      <c r="G154" s="222" t="s">
        <v>126</v>
      </c>
      <c r="H154" s="223">
        <v>8.6199999999999992</v>
      </c>
      <c r="I154" s="224"/>
      <c r="J154" s="225">
        <f>ROUND(I154*H154,2)</f>
        <v>0</v>
      </c>
      <c r="K154" s="221" t="s">
        <v>127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0.625</v>
      </c>
      <c r="T154" s="229">
        <f>S154*H154</f>
        <v>5.3874999999999993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128</v>
      </c>
      <c r="AT154" s="230" t="s">
        <v>123</v>
      </c>
      <c r="AU154" s="230" t="s">
        <v>85</v>
      </c>
      <c r="AY154" s="18" t="s">
        <v>121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128</v>
      </c>
      <c r="BM154" s="230" t="s">
        <v>162</v>
      </c>
    </row>
    <row r="155" s="13" customFormat="1">
      <c r="A155" s="13"/>
      <c r="B155" s="232"/>
      <c r="C155" s="233"/>
      <c r="D155" s="234" t="s">
        <v>130</v>
      </c>
      <c r="E155" s="235" t="s">
        <v>1</v>
      </c>
      <c r="F155" s="236" t="s">
        <v>163</v>
      </c>
      <c r="G155" s="233"/>
      <c r="H155" s="237">
        <v>8.6199999999999992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130</v>
      </c>
      <c r="AU155" s="243" t="s">
        <v>85</v>
      </c>
      <c r="AV155" s="13" t="s">
        <v>85</v>
      </c>
      <c r="AW155" s="13" t="s">
        <v>32</v>
      </c>
      <c r="AX155" s="13" t="s">
        <v>81</v>
      </c>
      <c r="AY155" s="243" t="s">
        <v>121</v>
      </c>
    </row>
    <row r="156" s="2" customFormat="1" ht="55.5" customHeight="1">
      <c r="A156" s="39"/>
      <c r="B156" s="40"/>
      <c r="C156" s="219" t="s">
        <v>164</v>
      </c>
      <c r="D156" s="219" t="s">
        <v>123</v>
      </c>
      <c r="E156" s="220" t="s">
        <v>165</v>
      </c>
      <c r="F156" s="221" t="s">
        <v>166</v>
      </c>
      <c r="G156" s="222" t="s">
        <v>126</v>
      </c>
      <c r="H156" s="223">
        <v>143</v>
      </c>
      <c r="I156" s="224"/>
      <c r="J156" s="225">
        <f>ROUND(I156*H156,2)</f>
        <v>0</v>
      </c>
      <c r="K156" s="221" t="s">
        <v>127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0.098000000000000004</v>
      </c>
      <c r="T156" s="229">
        <f>S156*H156</f>
        <v>14.014000000000001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128</v>
      </c>
      <c r="AT156" s="230" t="s">
        <v>123</v>
      </c>
      <c r="AU156" s="230" t="s">
        <v>85</v>
      </c>
      <c r="AY156" s="18" t="s">
        <v>121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128</v>
      </c>
      <c r="BM156" s="230" t="s">
        <v>167</v>
      </c>
    </row>
    <row r="157" s="14" customFormat="1">
      <c r="A157" s="14"/>
      <c r="B157" s="244"/>
      <c r="C157" s="245"/>
      <c r="D157" s="234" t="s">
        <v>130</v>
      </c>
      <c r="E157" s="246" t="s">
        <v>1</v>
      </c>
      <c r="F157" s="247" t="s">
        <v>155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130</v>
      </c>
      <c r="AU157" s="253" t="s">
        <v>85</v>
      </c>
      <c r="AV157" s="14" t="s">
        <v>81</v>
      </c>
      <c r="AW157" s="14" t="s">
        <v>32</v>
      </c>
      <c r="AX157" s="14" t="s">
        <v>76</v>
      </c>
      <c r="AY157" s="253" t="s">
        <v>121</v>
      </c>
    </row>
    <row r="158" s="13" customFormat="1">
      <c r="A158" s="13"/>
      <c r="B158" s="232"/>
      <c r="C158" s="233"/>
      <c r="D158" s="234" t="s">
        <v>130</v>
      </c>
      <c r="E158" s="235" t="s">
        <v>1</v>
      </c>
      <c r="F158" s="236" t="s">
        <v>168</v>
      </c>
      <c r="G158" s="233"/>
      <c r="H158" s="237">
        <v>7.5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130</v>
      </c>
      <c r="AU158" s="243" t="s">
        <v>85</v>
      </c>
      <c r="AV158" s="13" t="s">
        <v>85</v>
      </c>
      <c r="AW158" s="13" t="s">
        <v>32</v>
      </c>
      <c r="AX158" s="13" t="s">
        <v>76</v>
      </c>
      <c r="AY158" s="243" t="s">
        <v>121</v>
      </c>
    </row>
    <row r="159" s="13" customFormat="1">
      <c r="A159" s="13"/>
      <c r="B159" s="232"/>
      <c r="C159" s="233"/>
      <c r="D159" s="234" t="s">
        <v>130</v>
      </c>
      <c r="E159" s="235" t="s">
        <v>1</v>
      </c>
      <c r="F159" s="236" t="s">
        <v>169</v>
      </c>
      <c r="G159" s="233"/>
      <c r="H159" s="237">
        <v>56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130</v>
      </c>
      <c r="AU159" s="243" t="s">
        <v>85</v>
      </c>
      <c r="AV159" s="13" t="s">
        <v>85</v>
      </c>
      <c r="AW159" s="13" t="s">
        <v>32</v>
      </c>
      <c r="AX159" s="13" t="s">
        <v>76</v>
      </c>
      <c r="AY159" s="243" t="s">
        <v>121</v>
      </c>
    </row>
    <row r="160" s="13" customFormat="1">
      <c r="A160" s="13"/>
      <c r="B160" s="232"/>
      <c r="C160" s="233"/>
      <c r="D160" s="234" t="s">
        <v>130</v>
      </c>
      <c r="E160" s="235" t="s">
        <v>1</v>
      </c>
      <c r="F160" s="236" t="s">
        <v>170</v>
      </c>
      <c r="G160" s="233"/>
      <c r="H160" s="237">
        <v>79.5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130</v>
      </c>
      <c r="AU160" s="243" t="s">
        <v>85</v>
      </c>
      <c r="AV160" s="13" t="s">
        <v>85</v>
      </c>
      <c r="AW160" s="13" t="s">
        <v>32</v>
      </c>
      <c r="AX160" s="13" t="s">
        <v>76</v>
      </c>
      <c r="AY160" s="243" t="s">
        <v>121</v>
      </c>
    </row>
    <row r="161" s="16" customFormat="1">
      <c r="A161" s="16"/>
      <c r="B161" s="265"/>
      <c r="C161" s="266"/>
      <c r="D161" s="234" t="s">
        <v>130</v>
      </c>
      <c r="E161" s="267" t="s">
        <v>1</v>
      </c>
      <c r="F161" s="268" t="s">
        <v>158</v>
      </c>
      <c r="G161" s="266"/>
      <c r="H161" s="269">
        <v>143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5" t="s">
        <v>130</v>
      </c>
      <c r="AU161" s="275" t="s">
        <v>85</v>
      </c>
      <c r="AV161" s="16" t="s">
        <v>128</v>
      </c>
      <c r="AW161" s="16" t="s">
        <v>32</v>
      </c>
      <c r="AX161" s="16" t="s">
        <v>81</v>
      </c>
      <c r="AY161" s="275" t="s">
        <v>121</v>
      </c>
    </row>
    <row r="162" s="2" customFormat="1" ht="55.5" customHeight="1">
      <c r="A162" s="39"/>
      <c r="B162" s="40"/>
      <c r="C162" s="219" t="s">
        <v>171</v>
      </c>
      <c r="D162" s="219" t="s">
        <v>123</v>
      </c>
      <c r="E162" s="220" t="s">
        <v>172</v>
      </c>
      <c r="F162" s="221" t="s">
        <v>173</v>
      </c>
      <c r="G162" s="222" t="s">
        <v>126</v>
      </c>
      <c r="H162" s="223">
        <v>129</v>
      </c>
      <c r="I162" s="224"/>
      <c r="J162" s="225">
        <f>ROUND(I162*H162,2)</f>
        <v>0</v>
      </c>
      <c r="K162" s="221" t="s">
        <v>127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0.22</v>
      </c>
      <c r="T162" s="229">
        <f>S162*H162</f>
        <v>28.379999999999999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128</v>
      </c>
      <c r="AT162" s="230" t="s">
        <v>123</v>
      </c>
      <c r="AU162" s="230" t="s">
        <v>85</v>
      </c>
      <c r="AY162" s="18" t="s">
        <v>121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128</v>
      </c>
      <c r="BM162" s="230" t="s">
        <v>174</v>
      </c>
    </row>
    <row r="163" s="14" customFormat="1">
      <c r="A163" s="14"/>
      <c r="B163" s="244"/>
      <c r="C163" s="245"/>
      <c r="D163" s="234" t="s">
        <v>130</v>
      </c>
      <c r="E163" s="246" t="s">
        <v>1</v>
      </c>
      <c r="F163" s="247" t="s">
        <v>155</v>
      </c>
      <c r="G163" s="245"/>
      <c r="H163" s="246" t="s">
        <v>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130</v>
      </c>
      <c r="AU163" s="253" t="s">
        <v>85</v>
      </c>
      <c r="AV163" s="14" t="s">
        <v>81</v>
      </c>
      <c r="AW163" s="14" t="s">
        <v>32</v>
      </c>
      <c r="AX163" s="14" t="s">
        <v>76</v>
      </c>
      <c r="AY163" s="253" t="s">
        <v>121</v>
      </c>
    </row>
    <row r="164" s="13" customFormat="1">
      <c r="A164" s="13"/>
      <c r="B164" s="232"/>
      <c r="C164" s="233"/>
      <c r="D164" s="234" t="s">
        <v>130</v>
      </c>
      <c r="E164" s="235" t="s">
        <v>1</v>
      </c>
      <c r="F164" s="236" t="s">
        <v>175</v>
      </c>
      <c r="G164" s="233"/>
      <c r="H164" s="237">
        <v>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130</v>
      </c>
      <c r="AU164" s="243" t="s">
        <v>85</v>
      </c>
      <c r="AV164" s="13" t="s">
        <v>85</v>
      </c>
      <c r="AW164" s="13" t="s">
        <v>32</v>
      </c>
      <c r="AX164" s="13" t="s">
        <v>76</v>
      </c>
      <c r="AY164" s="243" t="s">
        <v>121</v>
      </c>
    </row>
    <row r="165" s="13" customFormat="1">
      <c r="A165" s="13"/>
      <c r="B165" s="232"/>
      <c r="C165" s="233"/>
      <c r="D165" s="234" t="s">
        <v>130</v>
      </c>
      <c r="E165" s="235" t="s">
        <v>1</v>
      </c>
      <c r="F165" s="236" t="s">
        <v>176</v>
      </c>
      <c r="G165" s="233"/>
      <c r="H165" s="237">
        <v>30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130</v>
      </c>
      <c r="AU165" s="243" t="s">
        <v>85</v>
      </c>
      <c r="AV165" s="13" t="s">
        <v>85</v>
      </c>
      <c r="AW165" s="13" t="s">
        <v>32</v>
      </c>
      <c r="AX165" s="13" t="s">
        <v>76</v>
      </c>
      <c r="AY165" s="243" t="s">
        <v>121</v>
      </c>
    </row>
    <row r="166" s="13" customFormat="1">
      <c r="A166" s="13"/>
      <c r="B166" s="232"/>
      <c r="C166" s="233"/>
      <c r="D166" s="234" t="s">
        <v>130</v>
      </c>
      <c r="E166" s="235" t="s">
        <v>1</v>
      </c>
      <c r="F166" s="236" t="s">
        <v>177</v>
      </c>
      <c r="G166" s="233"/>
      <c r="H166" s="237">
        <v>53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130</v>
      </c>
      <c r="AU166" s="243" t="s">
        <v>85</v>
      </c>
      <c r="AV166" s="13" t="s">
        <v>85</v>
      </c>
      <c r="AW166" s="13" t="s">
        <v>32</v>
      </c>
      <c r="AX166" s="13" t="s">
        <v>76</v>
      </c>
      <c r="AY166" s="243" t="s">
        <v>121</v>
      </c>
    </row>
    <row r="167" s="15" customFormat="1">
      <c r="A167" s="15"/>
      <c r="B167" s="254"/>
      <c r="C167" s="255"/>
      <c r="D167" s="234" t="s">
        <v>130</v>
      </c>
      <c r="E167" s="256" t="s">
        <v>1</v>
      </c>
      <c r="F167" s="257" t="s">
        <v>144</v>
      </c>
      <c r="G167" s="255"/>
      <c r="H167" s="258">
        <v>88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130</v>
      </c>
      <c r="AU167" s="264" t="s">
        <v>85</v>
      </c>
      <c r="AV167" s="15" t="s">
        <v>136</v>
      </c>
      <c r="AW167" s="15" t="s">
        <v>32</v>
      </c>
      <c r="AX167" s="15" t="s">
        <v>76</v>
      </c>
      <c r="AY167" s="264" t="s">
        <v>121</v>
      </c>
    </row>
    <row r="168" s="14" customFormat="1">
      <c r="A168" s="14"/>
      <c r="B168" s="244"/>
      <c r="C168" s="245"/>
      <c r="D168" s="234" t="s">
        <v>130</v>
      </c>
      <c r="E168" s="246" t="s">
        <v>1</v>
      </c>
      <c r="F168" s="247" t="s">
        <v>147</v>
      </c>
      <c r="G168" s="245"/>
      <c r="H168" s="246" t="s">
        <v>1</v>
      </c>
      <c r="I168" s="248"/>
      <c r="J168" s="245"/>
      <c r="K168" s="245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130</v>
      </c>
      <c r="AU168" s="253" t="s">
        <v>85</v>
      </c>
      <c r="AV168" s="14" t="s">
        <v>81</v>
      </c>
      <c r="AW168" s="14" t="s">
        <v>32</v>
      </c>
      <c r="AX168" s="14" t="s">
        <v>76</v>
      </c>
      <c r="AY168" s="253" t="s">
        <v>121</v>
      </c>
    </row>
    <row r="169" s="13" customFormat="1">
      <c r="A169" s="13"/>
      <c r="B169" s="232"/>
      <c r="C169" s="233"/>
      <c r="D169" s="234" t="s">
        <v>130</v>
      </c>
      <c r="E169" s="235" t="s">
        <v>1</v>
      </c>
      <c r="F169" s="236" t="s">
        <v>141</v>
      </c>
      <c r="G169" s="233"/>
      <c r="H169" s="237">
        <v>2.5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130</v>
      </c>
      <c r="AU169" s="243" t="s">
        <v>85</v>
      </c>
      <c r="AV169" s="13" t="s">
        <v>85</v>
      </c>
      <c r="AW169" s="13" t="s">
        <v>32</v>
      </c>
      <c r="AX169" s="13" t="s">
        <v>76</v>
      </c>
      <c r="AY169" s="243" t="s">
        <v>121</v>
      </c>
    </row>
    <row r="170" s="13" customFormat="1">
      <c r="A170" s="13"/>
      <c r="B170" s="232"/>
      <c r="C170" s="233"/>
      <c r="D170" s="234" t="s">
        <v>130</v>
      </c>
      <c r="E170" s="235" t="s">
        <v>1</v>
      </c>
      <c r="F170" s="236" t="s">
        <v>150</v>
      </c>
      <c r="G170" s="233"/>
      <c r="H170" s="237">
        <v>26.5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130</v>
      </c>
      <c r="AU170" s="243" t="s">
        <v>85</v>
      </c>
      <c r="AV170" s="13" t="s">
        <v>85</v>
      </c>
      <c r="AW170" s="13" t="s">
        <v>32</v>
      </c>
      <c r="AX170" s="13" t="s">
        <v>76</v>
      </c>
      <c r="AY170" s="243" t="s">
        <v>121</v>
      </c>
    </row>
    <row r="171" s="13" customFormat="1">
      <c r="A171" s="13"/>
      <c r="B171" s="232"/>
      <c r="C171" s="233"/>
      <c r="D171" s="234" t="s">
        <v>130</v>
      </c>
      <c r="E171" s="235" t="s">
        <v>1</v>
      </c>
      <c r="F171" s="236" t="s">
        <v>178</v>
      </c>
      <c r="G171" s="233"/>
      <c r="H171" s="237">
        <v>12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130</v>
      </c>
      <c r="AU171" s="243" t="s">
        <v>85</v>
      </c>
      <c r="AV171" s="13" t="s">
        <v>85</v>
      </c>
      <c r="AW171" s="13" t="s">
        <v>32</v>
      </c>
      <c r="AX171" s="13" t="s">
        <v>76</v>
      </c>
      <c r="AY171" s="243" t="s">
        <v>121</v>
      </c>
    </row>
    <row r="172" s="15" customFormat="1">
      <c r="A172" s="15"/>
      <c r="B172" s="254"/>
      <c r="C172" s="255"/>
      <c r="D172" s="234" t="s">
        <v>130</v>
      </c>
      <c r="E172" s="256" t="s">
        <v>1</v>
      </c>
      <c r="F172" s="257" t="s">
        <v>144</v>
      </c>
      <c r="G172" s="255"/>
      <c r="H172" s="258">
        <v>41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130</v>
      </c>
      <c r="AU172" s="264" t="s">
        <v>85</v>
      </c>
      <c r="AV172" s="15" t="s">
        <v>136</v>
      </c>
      <c r="AW172" s="15" t="s">
        <v>32</v>
      </c>
      <c r="AX172" s="15" t="s">
        <v>76</v>
      </c>
      <c r="AY172" s="264" t="s">
        <v>121</v>
      </c>
    </row>
    <row r="173" s="16" customFormat="1">
      <c r="A173" s="16"/>
      <c r="B173" s="265"/>
      <c r="C173" s="266"/>
      <c r="D173" s="234" t="s">
        <v>130</v>
      </c>
      <c r="E173" s="267" t="s">
        <v>1</v>
      </c>
      <c r="F173" s="268" t="s">
        <v>158</v>
      </c>
      <c r="G173" s="266"/>
      <c r="H173" s="269">
        <v>129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5" t="s">
        <v>130</v>
      </c>
      <c r="AU173" s="275" t="s">
        <v>85</v>
      </c>
      <c r="AV173" s="16" t="s">
        <v>128</v>
      </c>
      <c r="AW173" s="16" t="s">
        <v>32</v>
      </c>
      <c r="AX173" s="16" t="s">
        <v>81</v>
      </c>
      <c r="AY173" s="275" t="s">
        <v>121</v>
      </c>
    </row>
    <row r="174" s="2" customFormat="1" ht="49.05" customHeight="1">
      <c r="A174" s="39"/>
      <c r="B174" s="40"/>
      <c r="C174" s="219" t="s">
        <v>179</v>
      </c>
      <c r="D174" s="219" t="s">
        <v>123</v>
      </c>
      <c r="E174" s="220" t="s">
        <v>180</v>
      </c>
      <c r="F174" s="221" t="s">
        <v>181</v>
      </c>
      <c r="G174" s="222" t="s">
        <v>182</v>
      </c>
      <c r="H174" s="223">
        <v>6</v>
      </c>
      <c r="I174" s="224"/>
      <c r="J174" s="225">
        <f>ROUND(I174*H174,2)</f>
        <v>0</v>
      </c>
      <c r="K174" s="221" t="s">
        <v>127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0.20499999999999999</v>
      </c>
      <c r="T174" s="229">
        <f>S174*H174</f>
        <v>1.23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128</v>
      </c>
      <c r="AT174" s="230" t="s">
        <v>123</v>
      </c>
      <c r="AU174" s="230" t="s">
        <v>85</v>
      </c>
      <c r="AY174" s="18" t="s">
        <v>121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81</v>
      </c>
      <c r="BK174" s="231">
        <f>ROUND(I174*H174,2)</f>
        <v>0</v>
      </c>
      <c r="BL174" s="18" t="s">
        <v>128</v>
      </c>
      <c r="BM174" s="230" t="s">
        <v>183</v>
      </c>
    </row>
    <row r="175" s="13" customFormat="1">
      <c r="A175" s="13"/>
      <c r="B175" s="232"/>
      <c r="C175" s="233"/>
      <c r="D175" s="234" t="s">
        <v>130</v>
      </c>
      <c r="E175" s="235" t="s">
        <v>1</v>
      </c>
      <c r="F175" s="236" t="s">
        <v>184</v>
      </c>
      <c r="G175" s="233"/>
      <c r="H175" s="237">
        <v>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130</v>
      </c>
      <c r="AU175" s="243" t="s">
        <v>85</v>
      </c>
      <c r="AV175" s="13" t="s">
        <v>85</v>
      </c>
      <c r="AW175" s="13" t="s">
        <v>32</v>
      </c>
      <c r="AX175" s="13" t="s">
        <v>81</v>
      </c>
      <c r="AY175" s="243" t="s">
        <v>121</v>
      </c>
    </row>
    <row r="176" s="2" customFormat="1" ht="16.5" customHeight="1">
      <c r="A176" s="39"/>
      <c r="B176" s="40"/>
      <c r="C176" s="219" t="s">
        <v>185</v>
      </c>
      <c r="D176" s="219" t="s">
        <v>123</v>
      </c>
      <c r="E176" s="220" t="s">
        <v>186</v>
      </c>
      <c r="F176" s="221" t="s">
        <v>187</v>
      </c>
      <c r="G176" s="222" t="s">
        <v>182</v>
      </c>
      <c r="H176" s="223">
        <v>50</v>
      </c>
      <c r="I176" s="224"/>
      <c r="J176" s="225">
        <f>ROUND(I176*H176,2)</f>
        <v>0</v>
      </c>
      <c r="K176" s="221" t="s">
        <v>127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0.00719295</v>
      </c>
      <c r="R176" s="228">
        <f>Q176*H176</f>
        <v>0.35964750000000001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128</v>
      </c>
      <c r="AT176" s="230" t="s">
        <v>123</v>
      </c>
      <c r="AU176" s="230" t="s">
        <v>85</v>
      </c>
      <c r="AY176" s="18" t="s">
        <v>121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128</v>
      </c>
      <c r="BM176" s="230" t="s">
        <v>188</v>
      </c>
    </row>
    <row r="177" s="2" customFormat="1" ht="24.15" customHeight="1">
      <c r="A177" s="39"/>
      <c r="B177" s="40"/>
      <c r="C177" s="219" t="s">
        <v>189</v>
      </c>
      <c r="D177" s="219" t="s">
        <v>123</v>
      </c>
      <c r="E177" s="220" t="s">
        <v>190</v>
      </c>
      <c r="F177" s="221" t="s">
        <v>191</v>
      </c>
      <c r="G177" s="222" t="s">
        <v>192</v>
      </c>
      <c r="H177" s="223">
        <v>60</v>
      </c>
      <c r="I177" s="224"/>
      <c r="J177" s="225">
        <f>ROUND(I177*H177,2)</f>
        <v>0</v>
      </c>
      <c r="K177" s="221" t="s">
        <v>127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3.2634E-05</v>
      </c>
      <c r="R177" s="228">
        <f>Q177*H177</f>
        <v>0.0019580399999999999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128</v>
      </c>
      <c r="AT177" s="230" t="s">
        <v>123</v>
      </c>
      <c r="AU177" s="230" t="s">
        <v>85</v>
      </c>
      <c r="AY177" s="18" t="s">
        <v>121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128</v>
      </c>
      <c r="BM177" s="230" t="s">
        <v>193</v>
      </c>
    </row>
    <row r="178" s="13" customFormat="1">
      <c r="A178" s="13"/>
      <c r="B178" s="232"/>
      <c r="C178" s="233"/>
      <c r="D178" s="234" t="s">
        <v>130</v>
      </c>
      <c r="E178" s="235" t="s">
        <v>1</v>
      </c>
      <c r="F178" s="236" t="s">
        <v>194</v>
      </c>
      <c r="G178" s="233"/>
      <c r="H178" s="237">
        <v>60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130</v>
      </c>
      <c r="AU178" s="243" t="s">
        <v>85</v>
      </c>
      <c r="AV178" s="13" t="s">
        <v>85</v>
      </c>
      <c r="AW178" s="13" t="s">
        <v>32</v>
      </c>
      <c r="AX178" s="13" t="s">
        <v>81</v>
      </c>
      <c r="AY178" s="243" t="s">
        <v>121</v>
      </c>
    </row>
    <row r="179" s="2" customFormat="1" ht="37.8" customHeight="1">
      <c r="A179" s="39"/>
      <c r="B179" s="40"/>
      <c r="C179" s="219" t="s">
        <v>195</v>
      </c>
      <c r="D179" s="219" t="s">
        <v>123</v>
      </c>
      <c r="E179" s="220" t="s">
        <v>196</v>
      </c>
      <c r="F179" s="221" t="s">
        <v>197</v>
      </c>
      <c r="G179" s="222" t="s">
        <v>198</v>
      </c>
      <c r="H179" s="223">
        <v>15</v>
      </c>
      <c r="I179" s="224"/>
      <c r="J179" s="225">
        <f>ROUND(I179*H179,2)</f>
        <v>0</v>
      </c>
      <c r="K179" s="221" t="s">
        <v>127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128</v>
      </c>
      <c r="AT179" s="230" t="s">
        <v>123</v>
      </c>
      <c r="AU179" s="230" t="s">
        <v>85</v>
      </c>
      <c r="AY179" s="18" t="s">
        <v>121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128</v>
      </c>
      <c r="BM179" s="230" t="s">
        <v>199</v>
      </c>
    </row>
    <row r="180" s="2" customFormat="1" ht="24.15" customHeight="1">
      <c r="A180" s="39"/>
      <c r="B180" s="40"/>
      <c r="C180" s="219" t="s">
        <v>8</v>
      </c>
      <c r="D180" s="219" t="s">
        <v>123</v>
      </c>
      <c r="E180" s="220" t="s">
        <v>200</v>
      </c>
      <c r="F180" s="221" t="s">
        <v>201</v>
      </c>
      <c r="G180" s="222" t="s">
        <v>126</v>
      </c>
      <c r="H180" s="223">
        <v>6.5999999999999996</v>
      </c>
      <c r="I180" s="224"/>
      <c r="J180" s="225">
        <f>ROUND(I180*H180,2)</f>
        <v>0</v>
      </c>
      <c r="K180" s="221" t="s">
        <v>127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128</v>
      </c>
      <c r="AT180" s="230" t="s">
        <v>123</v>
      </c>
      <c r="AU180" s="230" t="s">
        <v>85</v>
      </c>
      <c r="AY180" s="18" t="s">
        <v>121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81</v>
      </c>
      <c r="BK180" s="231">
        <f>ROUND(I180*H180,2)</f>
        <v>0</v>
      </c>
      <c r="BL180" s="18" t="s">
        <v>128</v>
      </c>
      <c r="BM180" s="230" t="s">
        <v>202</v>
      </c>
    </row>
    <row r="181" s="13" customFormat="1">
      <c r="A181" s="13"/>
      <c r="B181" s="232"/>
      <c r="C181" s="233"/>
      <c r="D181" s="234" t="s">
        <v>130</v>
      </c>
      <c r="E181" s="235" t="s">
        <v>1</v>
      </c>
      <c r="F181" s="236" t="s">
        <v>203</v>
      </c>
      <c r="G181" s="233"/>
      <c r="H181" s="237">
        <v>6.5999999999999996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130</v>
      </c>
      <c r="AU181" s="243" t="s">
        <v>85</v>
      </c>
      <c r="AV181" s="13" t="s">
        <v>85</v>
      </c>
      <c r="AW181" s="13" t="s">
        <v>32</v>
      </c>
      <c r="AX181" s="13" t="s">
        <v>81</v>
      </c>
      <c r="AY181" s="243" t="s">
        <v>121</v>
      </c>
    </row>
    <row r="182" s="2" customFormat="1" ht="44.25" customHeight="1">
      <c r="A182" s="39"/>
      <c r="B182" s="40"/>
      <c r="C182" s="219" t="s">
        <v>204</v>
      </c>
      <c r="D182" s="219" t="s">
        <v>123</v>
      </c>
      <c r="E182" s="220" t="s">
        <v>205</v>
      </c>
      <c r="F182" s="221" t="s">
        <v>206</v>
      </c>
      <c r="G182" s="222" t="s">
        <v>207</v>
      </c>
      <c r="H182" s="223">
        <v>7.7999999999999998</v>
      </c>
      <c r="I182" s="224"/>
      <c r="J182" s="225">
        <f>ROUND(I182*H182,2)</f>
        <v>0</v>
      </c>
      <c r="K182" s="221" t="s">
        <v>127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128</v>
      </c>
      <c r="AT182" s="230" t="s">
        <v>123</v>
      </c>
      <c r="AU182" s="230" t="s">
        <v>85</v>
      </c>
      <c r="AY182" s="18" t="s">
        <v>121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128</v>
      </c>
      <c r="BM182" s="230" t="s">
        <v>208</v>
      </c>
    </row>
    <row r="183" s="14" customFormat="1">
      <c r="A183" s="14"/>
      <c r="B183" s="244"/>
      <c r="C183" s="245"/>
      <c r="D183" s="234" t="s">
        <v>130</v>
      </c>
      <c r="E183" s="246" t="s">
        <v>1</v>
      </c>
      <c r="F183" s="247" t="s">
        <v>209</v>
      </c>
      <c r="G183" s="245"/>
      <c r="H183" s="246" t="s">
        <v>1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130</v>
      </c>
      <c r="AU183" s="253" t="s">
        <v>85</v>
      </c>
      <c r="AV183" s="14" t="s">
        <v>81</v>
      </c>
      <c r="AW183" s="14" t="s">
        <v>32</v>
      </c>
      <c r="AX183" s="14" t="s">
        <v>76</v>
      </c>
      <c r="AY183" s="253" t="s">
        <v>121</v>
      </c>
    </row>
    <row r="184" s="13" customFormat="1">
      <c r="A184" s="13"/>
      <c r="B184" s="232"/>
      <c r="C184" s="233"/>
      <c r="D184" s="234" t="s">
        <v>130</v>
      </c>
      <c r="E184" s="235" t="s">
        <v>1</v>
      </c>
      <c r="F184" s="236" t="s">
        <v>210</v>
      </c>
      <c r="G184" s="233"/>
      <c r="H184" s="237">
        <v>15.6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130</v>
      </c>
      <c r="AU184" s="243" t="s">
        <v>85</v>
      </c>
      <c r="AV184" s="13" t="s">
        <v>85</v>
      </c>
      <c r="AW184" s="13" t="s">
        <v>32</v>
      </c>
      <c r="AX184" s="13" t="s">
        <v>76</v>
      </c>
      <c r="AY184" s="243" t="s">
        <v>121</v>
      </c>
    </row>
    <row r="185" s="13" customFormat="1">
      <c r="A185" s="13"/>
      <c r="B185" s="232"/>
      <c r="C185" s="233"/>
      <c r="D185" s="234" t="s">
        <v>130</v>
      </c>
      <c r="E185" s="235" t="s">
        <v>1</v>
      </c>
      <c r="F185" s="236" t="s">
        <v>211</v>
      </c>
      <c r="G185" s="233"/>
      <c r="H185" s="237">
        <v>7.7999999999999998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130</v>
      </c>
      <c r="AU185" s="243" t="s">
        <v>85</v>
      </c>
      <c r="AV185" s="13" t="s">
        <v>85</v>
      </c>
      <c r="AW185" s="13" t="s">
        <v>32</v>
      </c>
      <c r="AX185" s="13" t="s">
        <v>81</v>
      </c>
      <c r="AY185" s="243" t="s">
        <v>121</v>
      </c>
    </row>
    <row r="186" s="2" customFormat="1" ht="44.25" customHeight="1">
      <c r="A186" s="39"/>
      <c r="B186" s="40"/>
      <c r="C186" s="219" t="s">
        <v>212</v>
      </c>
      <c r="D186" s="219" t="s">
        <v>123</v>
      </c>
      <c r="E186" s="220" t="s">
        <v>213</v>
      </c>
      <c r="F186" s="221" t="s">
        <v>214</v>
      </c>
      <c r="G186" s="222" t="s">
        <v>207</v>
      </c>
      <c r="H186" s="223">
        <v>7.7999999999999998</v>
      </c>
      <c r="I186" s="224"/>
      <c r="J186" s="225">
        <f>ROUND(I186*H186,2)</f>
        <v>0</v>
      </c>
      <c r="K186" s="221" t="s">
        <v>127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128</v>
      </c>
      <c r="AT186" s="230" t="s">
        <v>123</v>
      </c>
      <c r="AU186" s="230" t="s">
        <v>85</v>
      </c>
      <c r="AY186" s="18" t="s">
        <v>121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81</v>
      </c>
      <c r="BK186" s="231">
        <f>ROUND(I186*H186,2)</f>
        <v>0</v>
      </c>
      <c r="BL186" s="18" t="s">
        <v>128</v>
      </c>
      <c r="BM186" s="230" t="s">
        <v>215</v>
      </c>
    </row>
    <row r="187" s="13" customFormat="1">
      <c r="A187" s="13"/>
      <c r="B187" s="232"/>
      <c r="C187" s="233"/>
      <c r="D187" s="234" t="s">
        <v>130</v>
      </c>
      <c r="E187" s="235" t="s">
        <v>1</v>
      </c>
      <c r="F187" s="236" t="s">
        <v>211</v>
      </c>
      <c r="G187" s="233"/>
      <c r="H187" s="237">
        <v>7.7999999999999998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130</v>
      </c>
      <c r="AU187" s="243" t="s">
        <v>85</v>
      </c>
      <c r="AV187" s="13" t="s">
        <v>85</v>
      </c>
      <c r="AW187" s="13" t="s">
        <v>32</v>
      </c>
      <c r="AX187" s="13" t="s">
        <v>81</v>
      </c>
      <c r="AY187" s="243" t="s">
        <v>121</v>
      </c>
    </row>
    <row r="188" s="2" customFormat="1" ht="49.05" customHeight="1">
      <c r="A188" s="39"/>
      <c r="B188" s="40"/>
      <c r="C188" s="219" t="s">
        <v>216</v>
      </c>
      <c r="D188" s="219" t="s">
        <v>123</v>
      </c>
      <c r="E188" s="220" t="s">
        <v>217</v>
      </c>
      <c r="F188" s="221" t="s">
        <v>218</v>
      </c>
      <c r="G188" s="222" t="s">
        <v>207</v>
      </c>
      <c r="H188" s="223">
        <v>49.290999999999997</v>
      </c>
      <c r="I188" s="224"/>
      <c r="J188" s="225">
        <f>ROUND(I188*H188,2)</f>
        <v>0</v>
      </c>
      <c r="K188" s="221" t="s">
        <v>127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128</v>
      </c>
      <c r="AT188" s="230" t="s">
        <v>123</v>
      </c>
      <c r="AU188" s="230" t="s">
        <v>85</v>
      </c>
      <c r="AY188" s="18" t="s">
        <v>121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81</v>
      </c>
      <c r="BK188" s="231">
        <f>ROUND(I188*H188,2)</f>
        <v>0</v>
      </c>
      <c r="BL188" s="18" t="s">
        <v>128</v>
      </c>
      <c r="BM188" s="230" t="s">
        <v>219</v>
      </c>
    </row>
    <row r="189" s="13" customFormat="1">
      <c r="A189" s="13"/>
      <c r="B189" s="232"/>
      <c r="C189" s="233"/>
      <c r="D189" s="234" t="s">
        <v>130</v>
      </c>
      <c r="E189" s="235" t="s">
        <v>1</v>
      </c>
      <c r="F189" s="236" t="s">
        <v>220</v>
      </c>
      <c r="G189" s="233"/>
      <c r="H189" s="237">
        <v>14.981999999999999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130</v>
      </c>
      <c r="AU189" s="243" t="s">
        <v>85</v>
      </c>
      <c r="AV189" s="13" t="s">
        <v>85</v>
      </c>
      <c r="AW189" s="13" t="s">
        <v>32</v>
      </c>
      <c r="AX189" s="13" t="s">
        <v>76</v>
      </c>
      <c r="AY189" s="243" t="s">
        <v>121</v>
      </c>
    </row>
    <row r="190" s="13" customFormat="1">
      <c r="A190" s="13"/>
      <c r="B190" s="232"/>
      <c r="C190" s="233"/>
      <c r="D190" s="234" t="s">
        <v>130</v>
      </c>
      <c r="E190" s="235" t="s">
        <v>1</v>
      </c>
      <c r="F190" s="236" t="s">
        <v>221</v>
      </c>
      <c r="G190" s="233"/>
      <c r="H190" s="237">
        <v>83.599999999999994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130</v>
      </c>
      <c r="AU190" s="243" t="s">
        <v>85</v>
      </c>
      <c r="AV190" s="13" t="s">
        <v>85</v>
      </c>
      <c r="AW190" s="13" t="s">
        <v>32</v>
      </c>
      <c r="AX190" s="13" t="s">
        <v>76</v>
      </c>
      <c r="AY190" s="243" t="s">
        <v>121</v>
      </c>
    </row>
    <row r="191" s="16" customFormat="1">
      <c r="A191" s="16"/>
      <c r="B191" s="265"/>
      <c r="C191" s="266"/>
      <c r="D191" s="234" t="s">
        <v>130</v>
      </c>
      <c r="E191" s="267" t="s">
        <v>1</v>
      </c>
      <c r="F191" s="268" t="s">
        <v>158</v>
      </c>
      <c r="G191" s="266"/>
      <c r="H191" s="269">
        <v>98.581999999999994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5" t="s">
        <v>130</v>
      </c>
      <c r="AU191" s="275" t="s">
        <v>85</v>
      </c>
      <c r="AV191" s="16" t="s">
        <v>128</v>
      </c>
      <c r="AW191" s="16" t="s">
        <v>32</v>
      </c>
      <c r="AX191" s="16" t="s">
        <v>76</v>
      </c>
      <c r="AY191" s="275" t="s">
        <v>121</v>
      </c>
    </row>
    <row r="192" s="13" customFormat="1">
      <c r="A192" s="13"/>
      <c r="B192" s="232"/>
      <c r="C192" s="233"/>
      <c r="D192" s="234" t="s">
        <v>130</v>
      </c>
      <c r="E192" s="235" t="s">
        <v>1</v>
      </c>
      <c r="F192" s="236" t="s">
        <v>222</v>
      </c>
      <c r="G192" s="233"/>
      <c r="H192" s="237">
        <v>49.290999999999997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130</v>
      </c>
      <c r="AU192" s="243" t="s">
        <v>85</v>
      </c>
      <c r="AV192" s="13" t="s">
        <v>85</v>
      </c>
      <c r="AW192" s="13" t="s">
        <v>32</v>
      </c>
      <c r="AX192" s="13" t="s">
        <v>81</v>
      </c>
      <c r="AY192" s="243" t="s">
        <v>121</v>
      </c>
    </row>
    <row r="193" s="2" customFormat="1" ht="49.05" customHeight="1">
      <c r="A193" s="39"/>
      <c r="B193" s="40"/>
      <c r="C193" s="219" t="s">
        <v>223</v>
      </c>
      <c r="D193" s="219" t="s">
        <v>123</v>
      </c>
      <c r="E193" s="220" t="s">
        <v>224</v>
      </c>
      <c r="F193" s="221" t="s">
        <v>225</v>
      </c>
      <c r="G193" s="222" t="s">
        <v>207</v>
      </c>
      <c r="H193" s="223">
        <v>49.290999999999997</v>
      </c>
      <c r="I193" s="224"/>
      <c r="J193" s="225">
        <f>ROUND(I193*H193,2)</f>
        <v>0</v>
      </c>
      <c r="K193" s="221" t="s">
        <v>127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128</v>
      </c>
      <c r="AT193" s="230" t="s">
        <v>123</v>
      </c>
      <c r="AU193" s="230" t="s">
        <v>85</v>
      </c>
      <c r="AY193" s="18" t="s">
        <v>121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81</v>
      </c>
      <c r="BK193" s="231">
        <f>ROUND(I193*H193,2)</f>
        <v>0</v>
      </c>
      <c r="BL193" s="18" t="s">
        <v>128</v>
      </c>
      <c r="BM193" s="230" t="s">
        <v>226</v>
      </c>
    </row>
    <row r="194" s="13" customFormat="1">
      <c r="A194" s="13"/>
      <c r="B194" s="232"/>
      <c r="C194" s="233"/>
      <c r="D194" s="234" t="s">
        <v>130</v>
      </c>
      <c r="E194" s="235" t="s">
        <v>1</v>
      </c>
      <c r="F194" s="236" t="s">
        <v>222</v>
      </c>
      <c r="G194" s="233"/>
      <c r="H194" s="237">
        <v>49.290999999999997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130</v>
      </c>
      <c r="AU194" s="243" t="s">
        <v>85</v>
      </c>
      <c r="AV194" s="13" t="s">
        <v>85</v>
      </c>
      <c r="AW194" s="13" t="s">
        <v>32</v>
      </c>
      <c r="AX194" s="13" t="s">
        <v>81</v>
      </c>
      <c r="AY194" s="243" t="s">
        <v>121</v>
      </c>
    </row>
    <row r="195" s="2" customFormat="1" ht="44.25" customHeight="1">
      <c r="A195" s="39"/>
      <c r="B195" s="40"/>
      <c r="C195" s="219" t="s">
        <v>227</v>
      </c>
      <c r="D195" s="219" t="s">
        <v>123</v>
      </c>
      <c r="E195" s="220" t="s">
        <v>228</v>
      </c>
      <c r="F195" s="221" t="s">
        <v>229</v>
      </c>
      <c r="G195" s="222" t="s">
        <v>182</v>
      </c>
      <c r="H195" s="223">
        <v>55.68</v>
      </c>
      <c r="I195" s="224"/>
      <c r="J195" s="225">
        <f>ROUND(I195*H195,2)</f>
        <v>0</v>
      </c>
      <c r="K195" s="221" t="s">
        <v>127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0.0032000000000000002</v>
      </c>
      <c r="R195" s="228">
        <f>Q195*H195</f>
        <v>0.178176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128</v>
      </c>
      <c r="AT195" s="230" t="s">
        <v>123</v>
      </c>
      <c r="AU195" s="230" t="s">
        <v>85</v>
      </c>
      <c r="AY195" s="18" t="s">
        <v>121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128</v>
      </c>
      <c r="BM195" s="230" t="s">
        <v>230</v>
      </c>
    </row>
    <row r="196" s="13" customFormat="1">
      <c r="A196" s="13"/>
      <c r="B196" s="232"/>
      <c r="C196" s="233"/>
      <c r="D196" s="234" t="s">
        <v>130</v>
      </c>
      <c r="E196" s="235" t="s">
        <v>1</v>
      </c>
      <c r="F196" s="236" t="s">
        <v>231</v>
      </c>
      <c r="G196" s="233"/>
      <c r="H196" s="237">
        <v>55.68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130</v>
      </c>
      <c r="AU196" s="243" t="s">
        <v>85</v>
      </c>
      <c r="AV196" s="13" t="s">
        <v>85</v>
      </c>
      <c r="AW196" s="13" t="s">
        <v>32</v>
      </c>
      <c r="AX196" s="13" t="s">
        <v>81</v>
      </c>
      <c r="AY196" s="243" t="s">
        <v>121</v>
      </c>
    </row>
    <row r="197" s="2" customFormat="1" ht="62.7" customHeight="1">
      <c r="A197" s="39"/>
      <c r="B197" s="40"/>
      <c r="C197" s="219" t="s">
        <v>232</v>
      </c>
      <c r="D197" s="219" t="s">
        <v>123</v>
      </c>
      <c r="E197" s="220" t="s">
        <v>233</v>
      </c>
      <c r="F197" s="221" t="s">
        <v>234</v>
      </c>
      <c r="G197" s="222" t="s">
        <v>207</v>
      </c>
      <c r="H197" s="223">
        <v>57.091000000000001</v>
      </c>
      <c r="I197" s="224"/>
      <c r="J197" s="225">
        <f>ROUND(I197*H197,2)</f>
        <v>0</v>
      </c>
      <c r="K197" s="221" t="s">
        <v>127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128</v>
      </c>
      <c r="AT197" s="230" t="s">
        <v>123</v>
      </c>
      <c r="AU197" s="230" t="s">
        <v>85</v>
      </c>
      <c r="AY197" s="18" t="s">
        <v>121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128</v>
      </c>
      <c r="BM197" s="230" t="s">
        <v>235</v>
      </c>
    </row>
    <row r="198" s="13" customFormat="1">
      <c r="A198" s="13"/>
      <c r="B198" s="232"/>
      <c r="C198" s="233"/>
      <c r="D198" s="234" t="s">
        <v>130</v>
      </c>
      <c r="E198" s="235" t="s">
        <v>1</v>
      </c>
      <c r="F198" s="236" t="s">
        <v>236</v>
      </c>
      <c r="G198" s="233"/>
      <c r="H198" s="237">
        <v>57.091000000000001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130</v>
      </c>
      <c r="AU198" s="243" t="s">
        <v>85</v>
      </c>
      <c r="AV198" s="13" t="s">
        <v>85</v>
      </c>
      <c r="AW198" s="13" t="s">
        <v>32</v>
      </c>
      <c r="AX198" s="13" t="s">
        <v>81</v>
      </c>
      <c r="AY198" s="243" t="s">
        <v>121</v>
      </c>
    </row>
    <row r="199" s="2" customFormat="1" ht="66.75" customHeight="1">
      <c r="A199" s="39"/>
      <c r="B199" s="40"/>
      <c r="C199" s="219" t="s">
        <v>237</v>
      </c>
      <c r="D199" s="219" t="s">
        <v>123</v>
      </c>
      <c r="E199" s="220" t="s">
        <v>238</v>
      </c>
      <c r="F199" s="221" t="s">
        <v>239</v>
      </c>
      <c r="G199" s="222" t="s">
        <v>207</v>
      </c>
      <c r="H199" s="223">
        <v>285.45499999999998</v>
      </c>
      <c r="I199" s="224"/>
      <c r="J199" s="225">
        <f>ROUND(I199*H199,2)</f>
        <v>0</v>
      </c>
      <c r="K199" s="221" t="s">
        <v>127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128</v>
      </c>
      <c r="AT199" s="230" t="s">
        <v>123</v>
      </c>
      <c r="AU199" s="230" t="s">
        <v>85</v>
      </c>
      <c r="AY199" s="18" t="s">
        <v>121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128</v>
      </c>
      <c r="BM199" s="230" t="s">
        <v>240</v>
      </c>
    </row>
    <row r="200" s="13" customFormat="1">
      <c r="A200" s="13"/>
      <c r="B200" s="232"/>
      <c r="C200" s="233"/>
      <c r="D200" s="234" t="s">
        <v>130</v>
      </c>
      <c r="E200" s="235" t="s">
        <v>1</v>
      </c>
      <c r="F200" s="236" t="s">
        <v>241</v>
      </c>
      <c r="G200" s="233"/>
      <c r="H200" s="237">
        <v>285.45499999999998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130</v>
      </c>
      <c r="AU200" s="243" t="s">
        <v>85</v>
      </c>
      <c r="AV200" s="13" t="s">
        <v>85</v>
      </c>
      <c r="AW200" s="13" t="s">
        <v>32</v>
      </c>
      <c r="AX200" s="13" t="s">
        <v>81</v>
      </c>
      <c r="AY200" s="243" t="s">
        <v>121</v>
      </c>
    </row>
    <row r="201" s="2" customFormat="1" ht="62.7" customHeight="1">
      <c r="A201" s="39"/>
      <c r="B201" s="40"/>
      <c r="C201" s="219" t="s">
        <v>242</v>
      </c>
      <c r="D201" s="219" t="s">
        <v>123</v>
      </c>
      <c r="E201" s="220" t="s">
        <v>243</v>
      </c>
      <c r="F201" s="221" t="s">
        <v>244</v>
      </c>
      <c r="G201" s="222" t="s">
        <v>207</v>
      </c>
      <c r="H201" s="223">
        <v>57.091000000000001</v>
      </c>
      <c r="I201" s="224"/>
      <c r="J201" s="225">
        <f>ROUND(I201*H201,2)</f>
        <v>0</v>
      </c>
      <c r="K201" s="221" t="s">
        <v>127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128</v>
      </c>
      <c r="AT201" s="230" t="s">
        <v>123</v>
      </c>
      <c r="AU201" s="230" t="s">
        <v>85</v>
      </c>
      <c r="AY201" s="18" t="s">
        <v>121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128</v>
      </c>
      <c r="BM201" s="230" t="s">
        <v>245</v>
      </c>
    </row>
    <row r="202" s="13" customFormat="1">
      <c r="A202" s="13"/>
      <c r="B202" s="232"/>
      <c r="C202" s="233"/>
      <c r="D202" s="234" t="s">
        <v>130</v>
      </c>
      <c r="E202" s="235" t="s">
        <v>1</v>
      </c>
      <c r="F202" s="236" t="s">
        <v>246</v>
      </c>
      <c r="G202" s="233"/>
      <c r="H202" s="237">
        <v>57.091000000000001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130</v>
      </c>
      <c r="AU202" s="243" t="s">
        <v>85</v>
      </c>
      <c r="AV202" s="13" t="s">
        <v>85</v>
      </c>
      <c r="AW202" s="13" t="s">
        <v>32</v>
      </c>
      <c r="AX202" s="13" t="s">
        <v>81</v>
      </c>
      <c r="AY202" s="243" t="s">
        <v>121</v>
      </c>
    </row>
    <row r="203" s="2" customFormat="1" ht="66.75" customHeight="1">
      <c r="A203" s="39"/>
      <c r="B203" s="40"/>
      <c r="C203" s="219" t="s">
        <v>7</v>
      </c>
      <c r="D203" s="219" t="s">
        <v>123</v>
      </c>
      <c r="E203" s="220" t="s">
        <v>247</v>
      </c>
      <c r="F203" s="221" t="s">
        <v>248</v>
      </c>
      <c r="G203" s="222" t="s">
        <v>207</v>
      </c>
      <c r="H203" s="223">
        <v>285.45499999999998</v>
      </c>
      <c r="I203" s="224"/>
      <c r="J203" s="225">
        <f>ROUND(I203*H203,2)</f>
        <v>0</v>
      </c>
      <c r="K203" s="221" t="s">
        <v>127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128</v>
      </c>
      <c r="AT203" s="230" t="s">
        <v>123</v>
      </c>
      <c r="AU203" s="230" t="s">
        <v>85</v>
      </c>
      <c r="AY203" s="18" t="s">
        <v>121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128</v>
      </c>
      <c r="BM203" s="230" t="s">
        <v>249</v>
      </c>
    </row>
    <row r="204" s="13" customFormat="1">
      <c r="A204" s="13"/>
      <c r="B204" s="232"/>
      <c r="C204" s="233"/>
      <c r="D204" s="234" t="s">
        <v>130</v>
      </c>
      <c r="E204" s="235" t="s">
        <v>1</v>
      </c>
      <c r="F204" s="236" t="s">
        <v>241</v>
      </c>
      <c r="G204" s="233"/>
      <c r="H204" s="237">
        <v>285.45499999999998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130</v>
      </c>
      <c r="AU204" s="243" t="s">
        <v>85</v>
      </c>
      <c r="AV204" s="13" t="s">
        <v>85</v>
      </c>
      <c r="AW204" s="13" t="s">
        <v>32</v>
      </c>
      <c r="AX204" s="13" t="s">
        <v>81</v>
      </c>
      <c r="AY204" s="243" t="s">
        <v>121</v>
      </c>
    </row>
    <row r="205" s="2" customFormat="1" ht="24.15" customHeight="1">
      <c r="A205" s="39"/>
      <c r="B205" s="40"/>
      <c r="C205" s="219" t="s">
        <v>250</v>
      </c>
      <c r="D205" s="276" t="s">
        <v>123</v>
      </c>
      <c r="E205" s="220" t="s">
        <v>251</v>
      </c>
      <c r="F205" s="221" t="s">
        <v>252</v>
      </c>
      <c r="G205" s="222" t="s">
        <v>253</v>
      </c>
      <c r="H205" s="223">
        <v>205.52799999999999</v>
      </c>
      <c r="I205" s="224"/>
      <c r="J205" s="225">
        <f>ROUND(I205*H205,2)</f>
        <v>0</v>
      </c>
      <c r="K205" s="221" t="s">
        <v>254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128</v>
      </c>
      <c r="AT205" s="230" t="s">
        <v>123</v>
      </c>
      <c r="AU205" s="230" t="s">
        <v>85</v>
      </c>
      <c r="AY205" s="18" t="s">
        <v>121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128</v>
      </c>
      <c r="BM205" s="230" t="s">
        <v>255</v>
      </c>
    </row>
    <row r="206" s="13" customFormat="1">
      <c r="A206" s="13"/>
      <c r="B206" s="232"/>
      <c r="C206" s="233"/>
      <c r="D206" s="234" t="s">
        <v>130</v>
      </c>
      <c r="E206" s="235" t="s">
        <v>1</v>
      </c>
      <c r="F206" s="236" t="s">
        <v>256</v>
      </c>
      <c r="G206" s="233"/>
      <c r="H206" s="237">
        <v>205.52799999999999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130</v>
      </c>
      <c r="AU206" s="243" t="s">
        <v>85</v>
      </c>
      <c r="AV206" s="13" t="s">
        <v>85</v>
      </c>
      <c r="AW206" s="13" t="s">
        <v>32</v>
      </c>
      <c r="AX206" s="13" t="s">
        <v>81</v>
      </c>
      <c r="AY206" s="243" t="s">
        <v>121</v>
      </c>
    </row>
    <row r="207" s="2" customFormat="1" ht="16.5" customHeight="1">
      <c r="A207" s="39"/>
      <c r="B207" s="40"/>
      <c r="C207" s="219" t="s">
        <v>257</v>
      </c>
      <c r="D207" s="219" t="s">
        <v>123</v>
      </c>
      <c r="E207" s="220" t="s">
        <v>258</v>
      </c>
      <c r="F207" s="221" t="s">
        <v>259</v>
      </c>
      <c r="G207" s="222" t="s">
        <v>207</v>
      </c>
      <c r="H207" s="223">
        <v>114.182</v>
      </c>
      <c r="I207" s="224"/>
      <c r="J207" s="225">
        <f>ROUND(I207*H207,2)</f>
        <v>0</v>
      </c>
      <c r="K207" s="221" t="s">
        <v>127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128</v>
      </c>
      <c r="AT207" s="230" t="s">
        <v>123</v>
      </c>
      <c r="AU207" s="230" t="s">
        <v>85</v>
      </c>
      <c r="AY207" s="18" t="s">
        <v>121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128</v>
      </c>
      <c r="BM207" s="230" t="s">
        <v>260</v>
      </c>
    </row>
    <row r="208" s="13" customFormat="1">
      <c r="A208" s="13"/>
      <c r="B208" s="232"/>
      <c r="C208" s="233"/>
      <c r="D208" s="234" t="s">
        <v>130</v>
      </c>
      <c r="E208" s="235" t="s">
        <v>1</v>
      </c>
      <c r="F208" s="236" t="s">
        <v>261</v>
      </c>
      <c r="G208" s="233"/>
      <c r="H208" s="237">
        <v>114.182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130</v>
      </c>
      <c r="AU208" s="243" t="s">
        <v>85</v>
      </c>
      <c r="AV208" s="13" t="s">
        <v>85</v>
      </c>
      <c r="AW208" s="13" t="s">
        <v>32</v>
      </c>
      <c r="AX208" s="13" t="s">
        <v>81</v>
      </c>
      <c r="AY208" s="243" t="s">
        <v>121</v>
      </c>
    </row>
    <row r="209" s="2" customFormat="1" ht="24.15" customHeight="1">
      <c r="A209" s="39"/>
      <c r="B209" s="40"/>
      <c r="C209" s="219" t="s">
        <v>262</v>
      </c>
      <c r="D209" s="219" t="s">
        <v>123</v>
      </c>
      <c r="E209" s="220" t="s">
        <v>263</v>
      </c>
      <c r="F209" s="221" t="s">
        <v>264</v>
      </c>
      <c r="G209" s="222" t="s">
        <v>207</v>
      </c>
      <c r="H209" s="223">
        <v>73.171999999999997</v>
      </c>
      <c r="I209" s="224"/>
      <c r="J209" s="225">
        <f>ROUND(I209*H209,2)</f>
        <v>0</v>
      </c>
      <c r="K209" s="221" t="s">
        <v>127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128</v>
      </c>
      <c r="AT209" s="230" t="s">
        <v>123</v>
      </c>
      <c r="AU209" s="230" t="s">
        <v>85</v>
      </c>
      <c r="AY209" s="18" t="s">
        <v>121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128</v>
      </c>
      <c r="BM209" s="230" t="s">
        <v>265</v>
      </c>
    </row>
    <row r="210" s="13" customFormat="1">
      <c r="A210" s="13"/>
      <c r="B210" s="232"/>
      <c r="C210" s="233"/>
      <c r="D210" s="234" t="s">
        <v>130</v>
      </c>
      <c r="E210" s="235" t="s">
        <v>1</v>
      </c>
      <c r="F210" s="236" t="s">
        <v>266</v>
      </c>
      <c r="G210" s="233"/>
      <c r="H210" s="237">
        <v>73.171999999999997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130</v>
      </c>
      <c r="AU210" s="243" t="s">
        <v>85</v>
      </c>
      <c r="AV210" s="13" t="s">
        <v>85</v>
      </c>
      <c r="AW210" s="13" t="s">
        <v>32</v>
      </c>
      <c r="AX210" s="13" t="s">
        <v>81</v>
      </c>
      <c r="AY210" s="243" t="s">
        <v>121</v>
      </c>
    </row>
    <row r="211" s="2" customFormat="1" ht="16.5" customHeight="1">
      <c r="A211" s="39"/>
      <c r="B211" s="40"/>
      <c r="C211" s="277" t="s">
        <v>267</v>
      </c>
      <c r="D211" s="277" t="s">
        <v>268</v>
      </c>
      <c r="E211" s="278" t="s">
        <v>269</v>
      </c>
      <c r="F211" s="279" t="s">
        <v>270</v>
      </c>
      <c r="G211" s="280" t="s">
        <v>253</v>
      </c>
      <c r="H211" s="281">
        <v>131.71000000000001</v>
      </c>
      <c r="I211" s="282"/>
      <c r="J211" s="283">
        <f>ROUND(I211*H211,2)</f>
        <v>0</v>
      </c>
      <c r="K211" s="279" t="s">
        <v>127</v>
      </c>
      <c r="L211" s="284"/>
      <c r="M211" s="285" t="s">
        <v>1</v>
      </c>
      <c r="N211" s="286" t="s">
        <v>41</v>
      </c>
      <c r="O211" s="92"/>
      <c r="P211" s="228">
        <f>O211*H211</f>
        <v>0</v>
      </c>
      <c r="Q211" s="228">
        <v>1</v>
      </c>
      <c r="R211" s="228">
        <f>Q211*H211</f>
        <v>131.71000000000001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179</v>
      </c>
      <c r="AT211" s="230" t="s">
        <v>268</v>
      </c>
      <c r="AU211" s="230" t="s">
        <v>85</v>
      </c>
      <c r="AY211" s="18" t="s">
        <v>121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128</v>
      </c>
      <c r="BM211" s="230" t="s">
        <v>271</v>
      </c>
    </row>
    <row r="212" s="13" customFormat="1">
      <c r="A212" s="13"/>
      <c r="B212" s="232"/>
      <c r="C212" s="233"/>
      <c r="D212" s="234" t="s">
        <v>130</v>
      </c>
      <c r="E212" s="235" t="s">
        <v>1</v>
      </c>
      <c r="F212" s="236" t="s">
        <v>272</v>
      </c>
      <c r="G212" s="233"/>
      <c r="H212" s="237">
        <v>131.71000000000001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130</v>
      </c>
      <c r="AU212" s="243" t="s">
        <v>85</v>
      </c>
      <c r="AV212" s="13" t="s">
        <v>85</v>
      </c>
      <c r="AW212" s="13" t="s">
        <v>32</v>
      </c>
      <c r="AX212" s="13" t="s">
        <v>81</v>
      </c>
      <c r="AY212" s="243" t="s">
        <v>121</v>
      </c>
    </row>
    <row r="213" s="2" customFormat="1" ht="24.15" customHeight="1">
      <c r="A213" s="39"/>
      <c r="B213" s="40"/>
      <c r="C213" s="219" t="s">
        <v>273</v>
      </c>
      <c r="D213" s="219" t="s">
        <v>123</v>
      </c>
      <c r="E213" s="220" t="s">
        <v>274</v>
      </c>
      <c r="F213" s="221" t="s">
        <v>275</v>
      </c>
      <c r="G213" s="222" t="s">
        <v>207</v>
      </c>
      <c r="H213" s="223">
        <v>32.048000000000002</v>
      </c>
      <c r="I213" s="224"/>
      <c r="J213" s="225">
        <f>ROUND(I213*H213,2)</f>
        <v>0</v>
      </c>
      <c r="K213" s="221" t="s">
        <v>127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128</v>
      </c>
      <c r="AT213" s="230" t="s">
        <v>123</v>
      </c>
      <c r="AU213" s="230" t="s">
        <v>85</v>
      </c>
      <c r="AY213" s="18" t="s">
        <v>121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128</v>
      </c>
      <c r="BM213" s="230" t="s">
        <v>276</v>
      </c>
    </row>
    <row r="214" s="13" customFormat="1">
      <c r="A214" s="13"/>
      <c r="B214" s="232"/>
      <c r="C214" s="233"/>
      <c r="D214" s="234" t="s">
        <v>130</v>
      </c>
      <c r="E214" s="235" t="s">
        <v>1</v>
      </c>
      <c r="F214" s="236" t="s">
        <v>277</v>
      </c>
      <c r="G214" s="233"/>
      <c r="H214" s="237">
        <v>5.4480000000000004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130</v>
      </c>
      <c r="AU214" s="243" t="s">
        <v>85</v>
      </c>
      <c r="AV214" s="13" t="s">
        <v>85</v>
      </c>
      <c r="AW214" s="13" t="s">
        <v>32</v>
      </c>
      <c r="AX214" s="13" t="s">
        <v>76</v>
      </c>
      <c r="AY214" s="243" t="s">
        <v>121</v>
      </c>
    </row>
    <row r="215" s="13" customFormat="1">
      <c r="A215" s="13"/>
      <c r="B215" s="232"/>
      <c r="C215" s="233"/>
      <c r="D215" s="234" t="s">
        <v>130</v>
      </c>
      <c r="E215" s="235" t="s">
        <v>1</v>
      </c>
      <c r="F215" s="236" t="s">
        <v>278</v>
      </c>
      <c r="G215" s="233"/>
      <c r="H215" s="237">
        <v>26.600000000000001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130</v>
      </c>
      <c r="AU215" s="243" t="s">
        <v>85</v>
      </c>
      <c r="AV215" s="13" t="s">
        <v>85</v>
      </c>
      <c r="AW215" s="13" t="s">
        <v>32</v>
      </c>
      <c r="AX215" s="13" t="s">
        <v>76</v>
      </c>
      <c r="AY215" s="243" t="s">
        <v>121</v>
      </c>
    </row>
    <row r="216" s="16" customFormat="1">
      <c r="A216" s="16"/>
      <c r="B216" s="265"/>
      <c r="C216" s="266"/>
      <c r="D216" s="234" t="s">
        <v>130</v>
      </c>
      <c r="E216" s="267" t="s">
        <v>1</v>
      </c>
      <c r="F216" s="268" t="s">
        <v>158</v>
      </c>
      <c r="G216" s="266"/>
      <c r="H216" s="269">
        <v>32.048000000000002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5" t="s">
        <v>130</v>
      </c>
      <c r="AU216" s="275" t="s">
        <v>85</v>
      </c>
      <c r="AV216" s="16" t="s">
        <v>128</v>
      </c>
      <c r="AW216" s="16" t="s">
        <v>32</v>
      </c>
      <c r="AX216" s="16" t="s">
        <v>81</v>
      </c>
      <c r="AY216" s="275" t="s">
        <v>121</v>
      </c>
    </row>
    <row r="217" s="2" customFormat="1" ht="16.5" customHeight="1">
      <c r="A217" s="39"/>
      <c r="B217" s="40"/>
      <c r="C217" s="277" t="s">
        <v>279</v>
      </c>
      <c r="D217" s="277" t="s">
        <v>268</v>
      </c>
      <c r="E217" s="278" t="s">
        <v>280</v>
      </c>
      <c r="F217" s="279" t="s">
        <v>281</v>
      </c>
      <c r="G217" s="280" t="s">
        <v>253</v>
      </c>
      <c r="H217" s="281">
        <v>57.686</v>
      </c>
      <c r="I217" s="282"/>
      <c r="J217" s="283">
        <f>ROUND(I217*H217,2)</f>
        <v>0</v>
      </c>
      <c r="K217" s="279" t="s">
        <v>127</v>
      </c>
      <c r="L217" s="284"/>
      <c r="M217" s="285" t="s">
        <v>1</v>
      </c>
      <c r="N217" s="286" t="s">
        <v>41</v>
      </c>
      <c r="O217" s="92"/>
      <c r="P217" s="228">
        <f>O217*H217</f>
        <v>0</v>
      </c>
      <c r="Q217" s="228">
        <v>1</v>
      </c>
      <c r="R217" s="228">
        <f>Q217*H217</f>
        <v>57.686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179</v>
      </c>
      <c r="AT217" s="230" t="s">
        <v>268</v>
      </c>
      <c r="AU217" s="230" t="s">
        <v>85</v>
      </c>
      <c r="AY217" s="18" t="s">
        <v>121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81</v>
      </c>
      <c r="BK217" s="231">
        <f>ROUND(I217*H217,2)</f>
        <v>0</v>
      </c>
      <c r="BL217" s="18" t="s">
        <v>128</v>
      </c>
      <c r="BM217" s="230" t="s">
        <v>282</v>
      </c>
    </row>
    <row r="218" s="13" customFormat="1">
      <c r="A218" s="13"/>
      <c r="B218" s="232"/>
      <c r="C218" s="233"/>
      <c r="D218" s="234" t="s">
        <v>130</v>
      </c>
      <c r="E218" s="235" t="s">
        <v>1</v>
      </c>
      <c r="F218" s="236" t="s">
        <v>283</v>
      </c>
      <c r="G218" s="233"/>
      <c r="H218" s="237">
        <v>57.686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130</v>
      </c>
      <c r="AU218" s="243" t="s">
        <v>85</v>
      </c>
      <c r="AV218" s="13" t="s">
        <v>85</v>
      </c>
      <c r="AW218" s="13" t="s">
        <v>32</v>
      </c>
      <c r="AX218" s="13" t="s">
        <v>81</v>
      </c>
      <c r="AY218" s="243" t="s">
        <v>121</v>
      </c>
    </row>
    <row r="219" s="2" customFormat="1" ht="37.8" customHeight="1">
      <c r="A219" s="39"/>
      <c r="B219" s="40"/>
      <c r="C219" s="219" t="s">
        <v>284</v>
      </c>
      <c r="D219" s="219" t="s">
        <v>123</v>
      </c>
      <c r="E219" s="220" t="s">
        <v>285</v>
      </c>
      <c r="F219" s="221" t="s">
        <v>286</v>
      </c>
      <c r="G219" s="222" t="s">
        <v>126</v>
      </c>
      <c r="H219" s="223">
        <v>6.5999999999999996</v>
      </c>
      <c r="I219" s="224"/>
      <c r="J219" s="225">
        <f>ROUND(I219*H219,2)</f>
        <v>0</v>
      </c>
      <c r="K219" s="221" t="s">
        <v>127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128</v>
      </c>
      <c r="AT219" s="230" t="s">
        <v>123</v>
      </c>
      <c r="AU219" s="230" t="s">
        <v>85</v>
      </c>
      <c r="AY219" s="18" t="s">
        <v>121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128</v>
      </c>
      <c r="BM219" s="230" t="s">
        <v>287</v>
      </c>
    </row>
    <row r="220" s="13" customFormat="1">
      <c r="A220" s="13"/>
      <c r="B220" s="232"/>
      <c r="C220" s="233"/>
      <c r="D220" s="234" t="s">
        <v>130</v>
      </c>
      <c r="E220" s="235" t="s">
        <v>1</v>
      </c>
      <c r="F220" s="236" t="s">
        <v>288</v>
      </c>
      <c r="G220" s="233"/>
      <c r="H220" s="237">
        <v>6.5999999999999996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130</v>
      </c>
      <c r="AU220" s="243" t="s">
        <v>85</v>
      </c>
      <c r="AV220" s="13" t="s">
        <v>85</v>
      </c>
      <c r="AW220" s="13" t="s">
        <v>32</v>
      </c>
      <c r="AX220" s="13" t="s">
        <v>81</v>
      </c>
      <c r="AY220" s="243" t="s">
        <v>121</v>
      </c>
    </row>
    <row r="221" s="2" customFormat="1" ht="16.5" customHeight="1">
      <c r="A221" s="39"/>
      <c r="B221" s="40"/>
      <c r="C221" s="219" t="s">
        <v>289</v>
      </c>
      <c r="D221" s="219" t="s">
        <v>123</v>
      </c>
      <c r="E221" s="220" t="s">
        <v>290</v>
      </c>
      <c r="F221" s="221" t="s">
        <v>291</v>
      </c>
      <c r="G221" s="222" t="s">
        <v>126</v>
      </c>
      <c r="H221" s="223">
        <v>6.5999999999999996</v>
      </c>
      <c r="I221" s="224"/>
      <c r="J221" s="225">
        <f>ROUND(I221*H221,2)</f>
        <v>0</v>
      </c>
      <c r="K221" s="221" t="s">
        <v>127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0.0012727000000000001</v>
      </c>
      <c r="R221" s="228">
        <f>Q221*H221</f>
        <v>0.0083998200000000006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128</v>
      </c>
      <c r="AT221" s="230" t="s">
        <v>123</v>
      </c>
      <c r="AU221" s="230" t="s">
        <v>85</v>
      </c>
      <c r="AY221" s="18" t="s">
        <v>121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128</v>
      </c>
      <c r="BM221" s="230" t="s">
        <v>292</v>
      </c>
    </row>
    <row r="222" s="2" customFormat="1" ht="16.5" customHeight="1">
      <c r="A222" s="39"/>
      <c r="B222" s="40"/>
      <c r="C222" s="277" t="s">
        <v>293</v>
      </c>
      <c r="D222" s="277" t="s">
        <v>268</v>
      </c>
      <c r="E222" s="278" t="s">
        <v>294</v>
      </c>
      <c r="F222" s="279" t="s">
        <v>295</v>
      </c>
      <c r="G222" s="280" t="s">
        <v>253</v>
      </c>
      <c r="H222" s="281">
        <v>2.3759999999999999</v>
      </c>
      <c r="I222" s="282"/>
      <c r="J222" s="283">
        <f>ROUND(I222*H222,2)</f>
        <v>0</v>
      </c>
      <c r="K222" s="279" t="s">
        <v>127</v>
      </c>
      <c r="L222" s="284"/>
      <c r="M222" s="285" t="s">
        <v>1</v>
      </c>
      <c r="N222" s="286" t="s">
        <v>41</v>
      </c>
      <c r="O222" s="92"/>
      <c r="P222" s="228">
        <f>O222*H222</f>
        <v>0</v>
      </c>
      <c r="Q222" s="228">
        <v>1</v>
      </c>
      <c r="R222" s="228">
        <f>Q222*H222</f>
        <v>2.3759999999999999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179</v>
      </c>
      <c r="AT222" s="230" t="s">
        <v>268</v>
      </c>
      <c r="AU222" s="230" t="s">
        <v>85</v>
      </c>
      <c r="AY222" s="18" t="s">
        <v>121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128</v>
      </c>
      <c r="BM222" s="230" t="s">
        <v>296</v>
      </c>
    </row>
    <row r="223" s="13" customFormat="1">
      <c r="A223" s="13"/>
      <c r="B223" s="232"/>
      <c r="C223" s="233"/>
      <c r="D223" s="234" t="s">
        <v>130</v>
      </c>
      <c r="E223" s="235" t="s">
        <v>1</v>
      </c>
      <c r="F223" s="236" t="s">
        <v>297</v>
      </c>
      <c r="G223" s="233"/>
      <c r="H223" s="237">
        <v>2.3759999999999999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130</v>
      </c>
      <c r="AU223" s="243" t="s">
        <v>85</v>
      </c>
      <c r="AV223" s="13" t="s">
        <v>85</v>
      </c>
      <c r="AW223" s="13" t="s">
        <v>32</v>
      </c>
      <c r="AX223" s="13" t="s">
        <v>81</v>
      </c>
      <c r="AY223" s="243" t="s">
        <v>121</v>
      </c>
    </row>
    <row r="224" s="2" customFormat="1" ht="16.5" customHeight="1">
      <c r="A224" s="39"/>
      <c r="B224" s="40"/>
      <c r="C224" s="277" t="s">
        <v>298</v>
      </c>
      <c r="D224" s="277" t="s">
        <v>268</v>
      </c>
      <c r="E224" s="278" t="s">
        <v>299</v>
      </c>
      <c r="F224" s="279" t="s">
        <v>300</v>
      </c>
      <c r="G224" s="280" t="s">
        <v>301</v>
      </c>
      <c r="H224" s="281">
        <v>0.33000000000000002</v>
      </c>
      <c r="I224" s="282"/>
      <c r="J224" s="283">
        <f>ROUND(I224*H224,2)</f>
        <v>0</v>
      </c>
      <c r="K224" s="279" t="s">
        <v>127</v>
      </c>
      <c r="L224" s="284"/>
      <c r="M224" s="285" t="s">
        <v>1</v>
      </c>
      <c r="N224" s="286" t="s">
        <v>41</v>
      </c>
      <c r="O224" s="92"/>
      <c r="P224" s="228">
        <f>O224*H224</f>
        <v>0</v>
      </c>
      <c r="Q224" s="228">
        <v>0.001</v>
      </c>
      <c r="R224" s="228">
        <f>Q224*H224</f>
        <v>0.00033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179</v>
      </c>
      <c r="AT224" s="230" t="s">
        <v>268</v>
      </c>
      <c r="AU224" s="230" t="s">
        <v>85</v>
      </c>
      <c r="AY224" s="18" t="s">
        <v>121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128</v>
      </c>
      <c r="BM224" s="230" t="s">
        <v>302</v>
      </c>
    </row>
    <row r="225" s="13" customFormat="1">
      <c r="A225" s="13"/>
      <c r="B225" s="232"/>
      <c r="C225" s="233"/>
      <c r="D225" s="234" t="s">
        <v>130</v>
      </c>
      <c r="E225" s="235" t="s">
        <v>1</v>
      </c>
      <c r="F225" s="236" t="s">
        <v>303</v>
      </c>
      <c r="G225" s="233"/>
      <c r="H225" s="237">
        <v>0.33000000000000002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130</v>
      </c>
      <c r="AU225" s="243" t="s">
        <v>85</v>
      </c>
      <c r="AV225" s="13" t="s">
        <v>85</v>
      </c>
      <c r="AW225" s="13" t="s">
        <v>32</v>
      </c>
      <c r="AX225" s="13" t="s">
        <v>81</v>
      </c>
      <c r="AY225" s="243" t="s">
        <v>121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85</v>
      </c>
      <c r="F226" s="217" t="s">
        <v>304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SUM(P227:P230)</f>
        <v>0</v>
      </c>
      <c r="Q226" s="211"/>
      <c r="R226" s="212">
        <f>SUM(R227:R230)</f>
        <v>3.2412875999999997</v>
      </c>
      <c r="S226" s="211"/>
      <c r="T226" s="213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81</v>
      </c>
      <c r="AT226" s="215" t="s">
        <v>75</v>
      </c>
      <c r="AU226" s="215" t="s">
        <v>81</v>
      </c>
      <c r="AY226" s="214" t="s">
        <v>121</v>
      </c>
      <c r="BK226" s="216">
        <f>SUM(BK227:BK230)</f>
        <v>0</v>
      </c>
    </row>
    <row r="227" s="2" customFormat="1" ht="44.25" customHeight="1">
      <c r="A227" s="39"/>
      <c r="B227" s="40"/>
      <c r="C227" s="219" t="s">
        <v>305</v>
      </c>
      <c r="D227" s="219" t="s">
        <v>123</v>
      </c>
      <c r="E227" s="220" t="s">
        <v>306</v>
      </c>
      <c r="F227" s="221" t="s">
        <v>307</v>
      </c>
      <c r="G227" s="222" t="s">
        <v>207</v>
      </c>
      <c r="H227" s="223">
        <v>2.0430000000000001</v>
      </c>
      <c r="I227" s="224"/>
      <c r="J227" s="225">
        <f>ROUND(I227*H227,2)</f>
        <v>0</v>
      </c>
      <c r="K227" s="221" t="s">
        <v>127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128</v>
      </c>
      <c r="AT227" s="230" t="s">
        <v>123</v>
      </c>
      <c r="AU227" s="230" t="s">
        <v>85</v>
      </c>
      <c r="AY227" s="18" t="s">
        <v>121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128</v>
      </c>
      <c r="BM227" s="230" t="s">
        <v>308</v>
      </c>
    </row>
    <row r="228" s="13" customFormat="1">
      <c r="A228" s="13"/>
      <c r="B228" s="232"/>
      <c r="C228" s="233"/>
      <c r="D228" s="234" t="s">
        <v>130</v>
      </c>
      <c r="E228" s="235" t="s">
        <v>1</v>
      </c>
      <c r="F228" s="236" t="s">
        <v>309</v>
      </c>
      <c r="G228" s="233"/>
      <c r="H228" s="237">
        <v>2.0430000000000001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130</v>
      </c>
      <c r="AU228" s="243" t="s">
        <v>85</v>
      </c>
      <c r="AV228" s="13" t="s">
        <v>85</v>
      </c>
      <c r="AW228" s="13" t="s">
        <v>32</v>
      </c>
      <c r="AX228" s="13" t="s">
        <v>81</v>
      </c>
      <c r="AY228" s="243" t="s">
        <v>121</v>
      </c>
    </row>
    <row r="229" s="2" customFormat="1" ht="66.75" customHeight="1">
      <c r="A229" s="39"/>
      <c r="B229" s="40"/>
      <c r="C229" s="219" t="s">
        <v>310</v>
      </c>
      <c r="D229" s="219" t="s">
        <v>123</v>
      </c>
      <c r="E229" s="220" t="s">
        <v>311</v>
      </c>
      <c r="F229" s="221" t="s">
        <v>312</v>
      </c>
      <c r="G229" s="222" t="s">
        <v>182</v>
      </c>
      <c r="H229" s="223">
        <v>13.619999999999999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41</v>
      </c>
      <c r="O229" s="92"/>
      <c r="P229" s="228">
        <f>O229*H229</f>
        <v>0</v>
      </c>
      <c r="Q229" s="228">
        <v>0.23798</v>
      </c>
      <c r="R229" s="228">
        <f>Q229*H229</f>
        <v>3.2412875999999997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128</v>
      </c>
      <c r="AT229" s="230" t="s">
        <v>123</v>
      </c>
      <c r="AU229" s="230" t="s">
        <v>85</v>
      </c>
      <c r="AY229" s="18" t="s">
        <v>121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128</v>
      </c>
      <c r="BM229" s="230" t="s">
        <v>313</v>
      </c>
    </row>
    <row r="230" s="13" customFormat="1">
      <c r="A230" s="13"/>
      <c r="B230" s="232"/>
      <c r="C230" s="233"/>
      <c r="D230" s="234" t="s">
        <v>130</v>
      </c>
      <c r="E230" s="235" t="s">
        <v>1</v>
      </c>
      <c r="F230" s="236" t="s">
        <v>314</v>
      </c>
      <c r="G230" s="233"/>
      <c r="H230" s="237">
        <v>13.619999999999999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130</v>
      </c>
      <c r="AU230" s="243" t="s">
        <v>85</v>
      </c>
      <c r="AV230" s="13" t="s">
        <v>85</v>
      </c>
      <c r="AW230" s="13" t="s">
        <v>32</v>
      </c>
      <c r="AX230" s="13" t="s">
        <v>81</v>
      </c>
      <c r="AY230" s="243" t="s">
        <v>121</v>
      </c>
    </row>
    <row r="231" s="12" customFormat="1" ht="22.8" customHeight="1">
      <c r="A231" s="12"/>
      <c r="B231" s="203"/>
      <c r="C231" s="204"/>
      <c r="D231" s="205" t="s">
        <v>75</v>
      </c>
      <c r="E231" s="217" t="s">
        <v>128</v>
      </c>
      <c r="F231" s="217" t="s">
        <v>315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SUM(P232:P237)</f>
        <v>0</v>
      </c>
      <c r="Q231" s="211"/>
      <c r="R231" s="212">
        <f>SUM(R232:R237)</f>
        <v>18.95847324</v>
      </c>
      <c r="S231" s="211"/>
      <c r="T231" s="213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75</v>
      </c>
      <c r="AU231" s="215" t="s">
        <v>81</v>
      </c>
      <c r="AY231" s="214" t="s">
        <v>121</v>
      </c>
      <c r="BK231" s="216">
        <f>SUM(BK232:BK237)</f>
        <v>0</v>
      </c>
    </row>
    <row r="232" s="2" customFormat="1" ht="16.5" customHeight="1">
      <c r="A232" s="39"/>
      <c r="B232" s="40"/>
      <c r="C232" s="219" t="s">
        <v>316</v>
      </c>
      <c r="D232" s="219" t="s">
        <v>123</v>
      </c>
      <c r="E232" s="220" t="s">
        <v>317</v>
      </c>
      <c r="F232" s="221" t="s">
        <v>318</v>
      </c>
      <c r="G232" s="222" t="s">
        <v>207</v>
      </c>
      <c r="H232" s="223">
        <v>8.9619999999999997</v>
      </c>
      <c r="I232" s="224"/>
      <c r="J232" s="225">
        <f>ROUND(I232*H232,2)</f>
        <v>0</v>
      </c>
      <c r="K232" s="221" t="s">
        <v>127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1.8907700000000001</v>
      </c>
      <c r="R232" s="228">
        <f>Q232*H232</f>
        <v>16.945080740000002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128</v>
      </c>
      <c r="AT232" s="230" t="s">
        <v>123</v>
      </c>
      <c r="AU232" s="230" t="s">
        <v>85</v>
      </c>
      <c r="AY232" s="18" t="s">
        <v>121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128</v>
      </c>
      <c r="BM232" s="230" t="s">
        <v>319</v>
      </c>
    </row>
    <row r="233" s="13" customFormat="1">
      <c r="A233" s="13"/>
      <c r="B233" s="232"/>
      <c r="C233" s="233"/>
      <c r="D233" s="234" t="s">
        <v>130</v>
      </c>
      <c r="E233" s="235" t="s">
        <v>1</v>
      </c>
      <c r="F233" s="236" t="s">
        <v>320</v>
      </c>
      <c r="G233" s="233"/>
      <c r="H233" s="237">
        <v>1.3620000000000001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130</v>
      </c>
      <c r="AU233" s="243" t="s">
        <v>85</v>
      </c>
      <c r="AV233" s="13" t="s">
        <v>85</v>
      </c>
      <c r="AW233" s="13" t="s">
        <v>32</v>
      </c>
      <c r="AX233" s="13" t="s">
        <v>76</v>
      </c>
      <c r="AY233" s="243" t="s">
        <v>121</v>
      </c>
    </row>
    <row r="234" s="13" customFormat="1">
      <c r="A234" s="13"/>
      <c r="B234" s="232"/>
      <c r="C234" s="233"/>
      <c r="D234" s="234" t="s">
        <v>130</v>
      </c>
      <c r="E234" s="235" t="s">
        <v>1</v>
      </c>
      <c r="F234" s="236" t="s">
        <v>321</v>
      </c>
      <c r="G234" s="233"/>
      <c r="H234" s="237">
        <v>7.5999999999999996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130</v>
      </c>
      <c r="AU234" s="243" t="s">
        <v>85</v>
      </c>
      <c r="AV234" s="13" t="s">
        <v>85</v>
      </c>
      <c r="AW234" s="13" t="s">
        <v>32</v>
      </c>
      <c r="AX234" s="13" t="s">
        <v>76</v>
      </c>
      <c r="AY234" s="243" t="s">
        <v>121</v>
      </c>
    </row>
    <row r="235" s="16" customFormat="1">
      <c r="A235" s="16"/>
      <c r="B235" s="265"/>
      <c r="C235" s="266"/>
      <c r="D235" s="234" t="s">
        <v>130</v>
      </c>
      <c r="E235" s="267" t="s">
        <v>1</v>
      </c>
      <c r="F235" s="268" t="s">
        <v>158</v>
      </c>
      <c r="G235" s="266"/>
      <c r="H235" s="269">
        <v>8.9619999999999997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130</v>
      </c>
      <c r="AU235" s="275" t="s">
        <v>85</v>
      </c>
      <c r="AV235" s="16" t="s">
        <v>128</v>
      </c>
      <c r="AW235" s="16" t="s">
        <v>32</v>
      </c>
      <c r="AX235" s="16" t="s">
        <v>81</v>
      </c>
      <c r="AY235" s="275" t="s">
        <v>121</v>
      </c>
    </row>
    <row r="236" s="2" customFormat="1" ht="24.15" customHeight="1">
      <c r="A236" s="39"/>
      <c r="B236" s="40"/>
      <c r="C236" s="219" t="s">
        <v>322</v>
      </c>
      <c r="D236" s="219" t="s">
        <v>123</v>
      </c>
      <c r="E236" s="220" t="s">
        <v>323</v>
      </c>
      <c r="F236" s="221" t="s">
        <v>324</v>
      </c>
      <c r="G236" s="222" t="s">
        <v>207</v>
      </c>
      <c r="H236" s="223">
        <v>0.875</v>
      </c>
      <c r="I236" s="224"/>
      <c r="J236" s="225">
        <f>ROUND(I236*H236,2)</f>
        <v>0</v>
      </c>
      <c r="K236" s="221" t="s">
        <v>127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2.3010199999999998</v>
      </c>
      <c r="R236" s="228">
        <f>Q236*H236</f>
        <v>2.0133924999999997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128</v>
      </c>
      <c r="AT236" s="230" t="s">
        <v>123</v>
      </c>
      <c r="AU236" s="230" t="s">
        <v>85</v>
      </c>
      <c r="AY236" s="18" t="s">
        <v>121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128</v>
      </c>
      <c r="BM236" s="230" t="s">
        <v>325</v>
      </c>
    </row>
    <row r="237" s="13" customFormat="1">
      <c r="A237" s="13"/>
      <c r="B237" s="232"/>
      <c r="C237" s="233"/>
      <c r="D237" s="234" t="s">
        <v>130</v>
      </c>
      <c r="E237" s="235" t="s">
        <v>1</v>
      </c>
      <c r="F237" s="236" t="s">
        <v>326</v>
      </c>
      <c r="G237" s="233"/>
      <c r="H237" s="237">
        <v>0.875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130</v>
      </c>
      <c r="AU237" s="243" t="s">
        <v>85</v>
      </c>
      <c r="AV237" s="13" t="s">
        <v>85</v>
      </c>
      <c r="AW237" s="13" t="s">
        <v>32</v>
      </c>
      <c r="AX237" s="13" t="s">
        <v>81</v>
      </c>
      <c r="AY237" s="243" t="s">
        <v>121</v>
      </c>
    </row>
    <row r="238" s="12" customFormat="1" ht="22.8" customHeight="1">
      <c r="A238" s="12"/>
      <c r="B238" s="203"/>
      <c r="C238" s="204"/>
      <c r="D238" s="205" t="s">
        <v>75</v>
      </c>
      <c r="E238" s="217" t="s">
        <v>159</v>
      </c>
      <c r="F238" s="217" t="s">
        <v>327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SUM(P239:P303)</f>
        <v>0</v>
      </c>
      <c r="Q238" s="211"/>
      <c r="R238" s="212">
        <f>SUM(R239:R303)</f>
        <v>3.1428929999999999</v>
      </c>
      <c r="S238" s="211"/>
      <c r="T238" s="213">
        <f>SUM(T239:T303)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81</v>
      </c>
      <c r="AT238" s="215" t="s">
        <v>75</v>
      </c>
      <c r="AU238" s="215" t="s">
        <v>81</v>
      </c>
      <c r="AY238" s="214" t="s">
        <v>121</v>
      </c>
      <c r="BK238" s="216">
        <f>SUM(BK239:BK303)</f>
        <v>0</v>
      </c>
    </row>
    <row r="239" s="2" customFormat="1" ht="33" customHeight="1">
      <c r="A239" s="39"/>
      <c r="B239" s="40"/>
      <c r="C239" s="219" t="s">
        <v>328</v>
      </c>
      <c r="D239" s="219" t="s">
        <v>123</v>
      </c>
      <c r="E239" s="220" t="s">
        <v>329</v>
      </c>
      <c r="F239" s="221" t="s">
        <v>330</v>
      </c>
      <c r="G239" s="222" t="s">
        <v>126</v>
      </c>
      <c r="H239" s="223">
        <v>41</v>
      </c>
      <c r="I239" s="224"/>
      <c r="J239" s="225">
        <f>ROUND(I239*H239,2)</f>
        <v>0</v>
      </c>
      <c r="K239" s="221" t="s">
        <v>127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128</v>
      </c>
      <c r="AT239" s="230" t="s">
        <v>123</v>
      </c>
      <c r="AU239" s="230" t="s">
        <v>85</v>
      </c>
      <c r="AY239" s="18" t="s">
        <v>121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128</v>
      </c>
      <c r="BM239" s="230" t="s">
        <v>331</v>
      </c>
    </row>
    <row r="240" s="14" customFormat="1">
      <c r="A240" s="14"/>
      <c r="B240" s="244"/>
      <c r="C240" s="245"/>
      <c r="D240" s="234" t="s">
        <v>130</v>
      </c>
      <c r="E240" s="246" t="s">
        <v>1</v>
      </c>
      <c r="F240" s="247" t="s">
        <v>332</v>
      </c>
      <c r="G240" s="245"/>
      <c r="H240" s="246" t="s">
        <v>1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130</v>
      </c>
      <c r="AU240" s="253" t="s">
        <v>85</v>
      </c>
      <c r="AV240" s="14" t="s">
        <v>81</v>
      </c>
      <c r="AW240" s="14" t="s">
        <v>32</v>
      </c>
      <c r="AX240" s="14" t="s">
        <v>76</v>
      </c>
      <c r="AY240" s="253" t="s">
        <v>121</v>
      </c>
    </row>
    <row r="241" s="13" customFormat="1">
      <c r="A241" s="13"/>
      <c r="B241" s="232"/>
      <c r="C241" s="233"/>
      <c r="D241" s="234" t="s">
        <v>130</v>
      </c>
      <c r="E241" s="235" t="s">
        <v>1</v>
      </c>
      <c r="F241" s="236" t="s">
        <v>148</v>
      </c>
      <c r="G241" s="233"/>
      <c r="H241" s="237">
        <v>2.5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130</v>
      </c>
      <c r="AU241" s="243" t="s">
        <v>85</v>
      </c>
      <c r="AV241" s="13" t="s">
        <v>85</v>
      </c>
      <c r="AW241" s="13" t="s">
        <v>32</v>
      </c>
      <c r="AX241" s="13" t="s">
        <v>76</v>
      </c>
      <c r="AY241" s="243" t="s">
        <v>121</v>
      </c>
    </row>
    <row r="242" s="13" customFormat="1">
      <c r="A242" s="13"/>
      <c r="B242" s="232"/>
      <c r="C242" s="233"/>
      <c r="D242" s="234" t="s">
        <v>130</v>
      </c>
      <c r="E242" s="235" t="s">
        <v>1</v>
      </c>
      <c r="F242" s="236" t="s">
        <v>150</v>
      </c>
      <c r="G242" s="233"/>
      <c r="H242" s="237">
        <v>26.5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130</v>
      </c>
      <c r="AU242" s="243" t="s">
        <v>85</v>
      </c>
      <c r="AV242" s="13" t="s">
        <v>85</v>
      </c>
      <c r="AW242" s="13" t="s">
        <v>32</v>
      </c>
      <c r="AX242" s="13" t="s">
        <v>76</v>
      </c>
      <c r="AY242" s="243" t="s">
        <v>121</v>
      </c>
    </row>
    <row r="243" s="13" customFormat="1">
      <c r="A243" s="13"/>
      <c r="B243" s="232"/>
      <c r="C243" s="233"/>
      <c r="D243" s="234" t="s">
        <v>130</v>
      </c>
      <c r="E243" s="235" t="s">
        <v>1</v>
      </c>
      <c r="F243" s="236" t="s">
        <v>333</v>
      </c>
      <c r="G243" s="233"/>
      <c r="H243" s="237">
        <v>12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130</v>
      </c>
      <c r="AU243" s="243" t="s">
        <v>85</v>
      </c>
      <c r="AV243" s="13" t="s">
        <v>85</v>
      </c>
      <c r="AW243" s="13" t="s">
        <v>32</v>
      </c>
      <c r="AX243" s="13" t="s">
        <v>76</v>
      </c>
      <c r="AY243" s="243" t="s">
        <v>121</v>
      </c>
    </row>
    <row r="244" s="16" customFormat="1">
      <c r="A244" s="16"/>
      <c r="B244" s="265"/>
      <c r="C244" s="266"/>
      <c r="D244" s="234" t="s">
        <v>130</v>
      </c>
      <c r="E244" s="267" t="s">
        <v>1</v>
      </c>
      <c r="F244" s="268" t="s">
        <v>158</v>
      </c>
      <c r="G244" s="266"/>
      <c r="H244" s="269">
        <v>41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5" t="s">
        <v>130</v>
      </c>
      <c r="AU244" s="275" t="s">
        <v>85</v>
      </c>
      <c r="AV244" s="16" t="s">
        <v>128</v>
      </c>
      <c r="AW244" s="16" t="s">
        <v>32</v>
      </c>
      <c r="AX244" s="16" t="s">
        <v>81</v>
      </c>
      <c r="AY244" s="275" t="s">
        <v>121</v>
      </c>
    </row>
    <row r="245" s="2" customFormat="1" ht="33" customHeight="1">
      <c r="A245" s="39"/>
      <c r="B245" s="40"/>
      <c r="C245" s="219" t="s">
        <v>334</v>
      </c>
      <c r="D245" s="219" t="s">
        <v>123</v>
      </c>
      <c r="E245" s="220" t="s">
        <v>335</v>
      </c>
      <c r="F245" s="221" t="s">
        <v>336</v>
      </c>
      <c r="G245" s="222" t="s">
        <v>126</v>
      </c>
      <c r="H245" s="223">
        <v>125.52</v>
      </c>
      <c r="I245" s="224"/>
      <c r="J245" s="225">
        <f>ROUND(I245*H245,2)</f>
        <v>0</v>
      </c>
      <c r="K245" s="221" t="s">
        <v>127</v>
      </c>
      <c r="L245" s="45"/>
      <c r="M245" s="226" t="s">
        <v>1</v>
      </c>
      <c r="N245" s="227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128</v>
      </c>
      <c r="AT245" s="230" t="s">
        <v>123</v>
      </c>
      <c r="AU245" s="230" t="s">
        <v>85</v>
      </c>
      <c r="AY245" s="18" t="s">
        <v>121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128</v>
      </c>
      <c r="BM245" s="230" t="s">
        <v>337</v>
      </c>
    </row>
    <row r="246" s="14" customFormat="1">
      <c r="A246" s="14"/>
      <c r="B246" s="244"/>
      <c r="C246" s="245"/>
      <c r="D246" s="234" t="s">
        <v>130</v>
      </c>
      <c r="E246" s="246" t="s">
        <v>1</v>
      </c>
      <c r="F246" s="247" t="s">
        <v>338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130</v>
      </c>
      <c r="AU246" s="253" t="s">
        <v>85</v>
      </c>
      <c r="AV246" s="14" t="s">
        <v>81</v>
      </c>
      <c r="AW246" s="14" t="s">
        <v>32</v>
      </c>
      <c r="AX246" s="14" t="s">
        <v>76</v>
      </c>
      <c r="AY246" s="253" t="s">
        <v>121</v>
      </c>
    </row>
    <row r="247" s="13" customFormat="1">
      <c r="A247" s="13"/>
      <c r="B247" s="232"/>
      <c r="C247" s="233"/>
      <c r="D247" s="234" t="s">
        <v>130</v>
      </c>
      <c r="E247" s="235" t="s">
        <v>1</v>
      </c>
      <c r="F247" s="236" t="s">
        <v>148</v>
      </c>
      <c r="G247" s="233"/>
      <c r="H247" s="237">
        <v>2.5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130</v>
      </c>
      <c r="AU247" s="243" t="s">
        <v>85</v>
      </c>
      <c r="AV247" s="13" t="s">
        <v>85</v>
      </c>
      <c r="AW247" s="13" t="s">
        <v>32</v>
      </c>
      <c r="AX247" s="13" t="s">
        <v>76</v>
      </c>
      <c r="AY247" s="243" t="s">
        <v>121</v>
      </c>
    </row>
    <row r="248" s="13" customFormat="1">
      <c r="A248" s="13"/>
      <c r="B248" s="232"/>
      <c r="C248" s="233"/>
      <c r="D248" s="234" t="s">
        <v>130</v>
      </c>
      <c r="E248" s="235" t="s">
        <v>1</v>
      </c>
      <c r="F248" s="236" t="s">
        <v>143</v>
      </c>
      <c r="G248" s="233"/>
      <c r="H248" s="237">
        <v>26.5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130</v>
      </c>
      <c r="AU248" s="243" t="s">
        <v>85</v>
      </c>
      <c r="AV248" s="13" t="s">
        <v>85</v>
      </c>
      <c r="AW248" s="13" t="s">
        <v>32</v>
      </c>
      <c r="AX248" s="13" t="s">
        <v>76</v>
      </c>
      <c r="AY248" s="243" t="s">
        <v>121</v>
      </c>
    </row>
    <row r="249" s="13" customFormat="1">
      <c r="A249" s="13"/>
      <c r="B249" s="232"/>
      <c r="C249" s="233"/>
      <c r="D249" s="234" t="s">
        <v>130</v>
      </c>
      <c r="E249" s="235" t="s">
        <v>1</v>
      </c>
      <c r="F249" s="236" t="s">
        <v>339</v>
      </c>
      <c r="G249" s="233"/>
      <c r="H249" s="237">
        <v>12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130</v>
      </c>
      <c r="AU249" s="243" t="s">
        <v>85</v>
      </c>
      <c r="AV249" s="13" t="s">
        <v>85</v>
      </c>
      <c r="AW249" s="13" t="s">
        <v>32</v>
      </c>
      <c r="AX249" s="13" t="s">
        <v>76</v>
      </c>
      <c r="AY249" s="243" t="s">
        <v>121</v>
      </c>
    </row>
    <row r="250" s="15" customFormat="1">
      <c r="A250" s="15"/>
      <c r="B250" s="254"/>
      <c r="C250" s="255"/>
      <c r="D250" s="234" t="s">
        <v>130</v>
      </c>
      <c r="E250" s="256" t="s">
        <v>1</v>
      </c>
      <c r="F250" s="257" t="s">
        <v>144</v>
      </c>
      <c r="G250" s="255"/>
      <c r="H250" s="258">
        <v>41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130</v>
      </c>
      <c r="AU250" s="264" t="s">
        <v>85</v>
      </c>
      <c r="AV250" s="15" t="s">
        <v>136</v>
      </c>
      <c r="AW250" s="15" t="s">
        <v>32</v>
      </c>
      <c r="AX250" s="15" t="s">
        <v>76</v>
      </c>
      <c r="AY250" s="264" t="s">
        <v>121</v>
      </c>
    </row>
    <row r="251" s="13" customFormat="1">
      <c r="A251" s="13"/>
      <c r="B251" s="232"/>
      <c r="C251" s="233"/>
      <c r="D251" s="234" t="s">
        <v>130</v>
      </c>
      <c r="E251" s="235" t="s">
        <v>1</v>
      </c>
      <c r="F251" s="236" t="s">
        <v>340</v>
      </c>
      <c r="G251" s="233"/>
      <c r="H251" s="237">
        <v>8.6199999999999992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130</v>
      </c>
      <c r="AU251" s="243" t="s">
        <v>85</v>
      </c>
      <c r="AV251" s="13" t="s">
        <v>85</v>
      </c>
      <c r="AW251" s="13" t="s">
        <v>32</v>
      </c>
      <c r="AX251" s="13" t="s">
        <v>76</v>
      </c>
      <c r="AY251" s="243" t="s">
        <v>121</v>
      </c>
    </row>
    <row r="252" s="15" customFormat="1">
      <c r="A252" s="15"/>
      <c r="B252" s="254"/>
      <c r="C252" s="255"/>
      <c r="D252" s="234" t="s">
        <v>130</v>
      </c>
      <c r="E252" s="256" t="s">
        <v>1</v>
      </c>
      <c r="F252" s="257" t="s">
        <v>144</v>
      </c>
      <c r="G252" s="255"/>
      <c r="H252" s="258">
        <v>8.6199999999999992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130</v>
      </c>
      <c r="AU252" s="264" t="s">
        <v>85</v>
      </c>
      <c r="AV252" s="15" t="s">
        <v>136</v>
      </c>
      <c r="AW252" s="15" t="s">
        <v>32</v>
      </c>
      <c r="AX252" s="15" t="s">
        <v>76</v>
      </c>
      <c r="AY252" s="264" t="s">
        <v>121</v>
      </c>
    </row>
    <row r="253" s="13" customFormat="1">
      <c r="A253" s="13"/>
      <c r="B253" s="232"/>
      <c r="C253" s="233"/>
      <c r="D253" s="234" t="s">
        <v>130</v>
      </c>
      <c r="E253" s="235" t="s">
        <v>1</v>
      </c>
      <c r="F253" s="236" t="s">
        <v>341</v>
      </c>
      <c r="G253" s="233"/>
      <c r="H253" s="237">
        <v>2.5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130</v>
      </c>
      <c r="AU253" s="243" t="s">
        <v>85</v>
      </c>
      <c r="AV253" s="13" t="s">
        <v>85</v>
      </c>
      <c r="AW253" s="13" t="s">
        <v>32</v>
      </c>
      <c r="AX253" s="13" t="s">
        <v>76</v>
      </c>
      <c r="AY253" s="243" t="s">
        <v>121</v>
      </c>
    </row>
    <row r="254" s="15" customFormat="1">
      <c r="A254" s="15"/>
      <c r="B254" s="254"/>
      <c r="C254" s="255"/>
      <c r="D254" s="234" t="s">
        <v>130</v>
      </c>
      <c r="E254" s="256" t="s">
        <v>1</v>
      </c>
      <c r="F254" s="257" t="s">
        <v>144</v>
      </c>
      <c r="G254" s="255"/>
      <c r="H254" s="258">
        <v>2.5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130</v>
      </c>
      <c r="AU254" s="264" t="s">
        <v>85</v>
      </c>
      <c r="AV254" s="15" t="s">
        <v>136</v>
      </c>
      <c r="AW254" s="15" t="s">
        <v>32</v>
      </c>
      <c r="AX254" s="15" t="s">
        <v>76</v>
      </c>
      <c r="AY254" s="264" t="s">
        <v>121</v>
      </c>
    </row>
    <row r="255" s="13" customFormat="1">
      <c r="A255" s="13"/>
      <c r="B255" s="232"/>
      <c r="C255" s="233"/>
      <c r="D255" s="234" t="s">
        <v>130</v>
      </c>
      <c r="E255" s="235" t="s">
        <v>1</v>
      </c>
      <c r="F255" s="236" t="s">
        <v>342</v>
      </c>
      <c r="G255" s="233"/>
      <c r="H255" s="237">
        <v>73.400000000000006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130</v>
      </c>
      <c r="AU255" s="243" t="s">
        <v>85</v>
      </c>
      <c r="AV255" s="13" t="s">
        <v>85</v>
      </c>
      <c r="AW255" s="13" t="s">
        <v>32</v>
      </c>
      <c r="AX255" s="13" t="s">
        <v>76</v>
      </c>
      <c r="AY255" s="243" t="s">
        <v>121</v>
      </c>
    </row>
    <row r="256" s="15" customFormat="1">
      <c r="A256" s="15"/>
      <c r="B256" s="254"/>
      <c r="C256" s="255"/>
      <c r="D256" s="234" t="s">
        <v>130</v>
      </c>
      <c r="E256" s="256" t="s">
        <v>1</v>
      </c>
      <c r="F256" s="257" t="s">
        <v>144</v>
      </c>
      <c r="G256" s="255"/>
      <c r="H256" s="258">
        <v>73.400000000000006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130</v>
      </c>
      <c r="AU256" s="264" t="s">
        <v>85</v>
      </c>
      <c r="AV256" s="15" t="s">
        <v>136</v>
      </c>
      <c r="AW256" s="15" t="s">
        <v>32</v>
      </c>
      <c r="AX256" s="15" t="s">
        <v>76</v>
      </c>
      <c r="AY256" s="264" t="s">
        <v>121</v>
      </c>
    </row>
    <row r="257" s="16" customFormat="1">
      <c r="A257" s="16"/>
      <c r="B257" s="265"/>
      <c r="C257" s="266"/>
      <c r="D257" s="234" t="s">
        <v>130</v>
      </c>
      <c r="E257" s="267" t="s">
        <v>1</v>
      </c>
      <c r="F257" s="268" t="s">
        <v>158</v>
      </c>
      <c r="G257" s="266"/>
      <c r="H257" s="269">
        <v>125.52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5" t="s">
        <v>130</v>
      </c>
      <c r="AU257" s="275" t="s">
        <v>85</v>
      </c>
      <c r="AV257" s="16" t="s">
        <v>128</v>
      </c>
      <c r="AW257" s="16" t="s">
        <v>32</v>
      </c>
      <c r="AX257" s="16" t="s">
        <v>81</v>
      </c>
      <c r="AY257" s="275" t="s">
        <v>121</v>
      </c>
    </row>
    <row r="258" s="2" customFormat="1" ht="49.05" customHeight="1">
      <c r="A258" s="39"/>
      <c r="B258" s="40"/>
      <c r="C258" s="219" t="s">
        <v>343</v>
      </c>
      <c r="D258" s="219" t="s">
        <v>123</v>
      </c>
      <c r="E258" s="220" t="s">
        <v>344</v>
      </c>
      <c r="F258" s="221" t="s">
        <v>345</v>
      </c>
      <c r="G258" s="222" t="s">
        <v>126</v>
      </c>
      <c r="H258" s="223">
        <v>88</v>
      </c>
      <c r="I258" s="224"/>
      <c r="J258" s="225">
        <f>ROUND(I258*H258,2)</f>
        <v>0</v>
      </c>
      <c r="K258" s="221" t="s">
        <v>127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128</v>
      </c>
      <c r="AT258" s="230" t="s">
        <v>123</v>
      </c>
      <c r="AU258" s="230" t="s">
        <v>85</v>
      </c>
      <c r="AY258" s="18" t="s">
        <v>121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128</v>
      </c>
      <c r="BM258" s="230" t="s">
        <v>346</v>
      </c>
    </row>
    <row r="259" s="13" customFormat="1">
      <c r="A259" s="13"/>
      <c r="B259" s="232"/>
      <c r="C259" s="233"/>
      <c r="D259" s="234" t="s">
        <v>130</v>
      </c>
      <c r="E259" s="235" t="s">
        <v>1</v>
      </c>
      <c r="F259" s="236" t="s">
        <v>175</v>
      </c>
      <c r="G259" s="233"/>
      <c r="H259" s="237">
        <v>5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130</v>
      </c>
      <c r="AU259" s="243" t="s">
        <v>85</v>
      </c>
      <c r="AV259" s="13" t="s">
        <v>85</v>
      </c>
      <c r="AW259" s="13" t="s">
        <v>32</v>
      </c>
      <c r="AX259" s="13" t="s">
        <v>76</v>
      </c>
      <c r="AY259" s="243" t="s">
        <v>121</v>
      </c>
    </row>
    <row r="260" s="13" customFormat="1">
      <c r="A260" s="13"/>
      <c r="B260" s="232"/>
      <c r="C260" s="233"/>
      <c r="D260" s="234" t="s">
        <v>130</v>
      </c>
      <c r="E260" s="235" t="s">
        <v>1</v>
      </c>
      <c r="F260" s="236" t="s">
        <v>347</v>
      </c>
      <c r="G260" s="233"/>
      <c r="H260" s="237">
        <v>53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130</v>
      </c>
      <c r="AU260" s="243" t="s">
        <v>85</v>
      </c>
      <c r="AV260" s="13" t="s">
        <v>85</v>
      </c>
      <c r="AW260" s="13" t="s">
        <v>32</v>
      </c>
      <c r="AX260" s="13" t="s">
        <v>76</v>
      </c>
      <c r="AY260" s="243" t="s">
        <v>121</v>
      </c>
    </row>
    <row r="261" s="13" customFormat="1">
      <c r="A261" s="13"/>
      <c r="B261" s="232"/>
      <c r="C261" s="233"/>
      <c r="D261" s="234" t="s">
        <v>130</v>
      </c>
      <c r="E261" s="235" t="s">
        <v>1</v>
      </c>
      <c r="F261" s="236" t="s">
        <v>348</v>
      </c>
      <c r="G261" s="233"/>
      <c r="H261" s="237">
        <v>30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130</v>
      </c>
      <c r="AU261" s="243" t="s">
        <v>85</v>
      </c>
      <c r="AV261" s="13" t="s">
        <v>85</v>
      </c>
      <c r="AW261" s="13" t="s">
        <v>32</v>
      </c>
      <c r="AX261" s="13" t="s">
        <v>76</v>
      </c>
      <c r="AY261" s="243" t="s">
        <v>121</v>
      </c>
    </row>
    <row r="262" s="16" customFormat="1">
      <c r="A262" s="16"/>
      <c r="B262" s="265"/>
      <c r="C262" s="266"/>
      <c r="D262" s="234" t="s">
        <v>130</v>
      </c>
      <c r="E262" s="267" t="s">
        <v>1</v>
      </c>
      <c r="F262" s="268" t="s">
        <v>158</v>
      </c>
      <c r="G262" s="266"/>
      <c r="H262" s="269">
        <v>88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5" t="s">
        <v>130</v>
      </c>
      <c r="AU262" s="275" t="s">
        <v>85</v>
      </c>
      <c r="AV262" s="16" t="s">
        <v>128</v>
      </c>
      <c r="AW262" s="16" t="s">
        <v>32</v>
      </c>
      <c r="AX262" s="16" t="s">
        <v>81</v>
      </c>
      <c r="AY262" s="275" t="s">
        <v>121</v>
      </c>
    </row>
    <row r="263" s="2" customFormat="1" ht="37.8" customHeight="1">
      <c r="A263" s="39"/>
      <c r="B263" s="40"/>
      <c r="C263" s="219" t="s">
        <v>349</v>
      </c>
      <c r="D263" s="219" t="s">
        <v>123</v>
      </c>
      <c r="E263" s="220" t="s">
        <v>350</v>
      </c>
      <c r="F263" s="221" t="s">
        <v>351</v>
      </c>
      <c r="G263" s="222" t="s">
        <v>126</v>
      </c>
      <c r="H263" s="223">
        <v>2.5</v>
      </c>
      <c r="I263" s="224"/>
      <c r="J263" s="225">
        <f>ROUND(I263*H263,2)</f>
        <v>0</v>
      </c>
      <c r="K263" s="221" t="s">
        <v>127</v>
      </c>
      <c r="L263" s="45"/>
      <c r="M263" s="226" t="s">
        <v>1</v>
      </c>
      <c r="N263" s="227" t="s">
        <v>41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128</v>
      </c>
      <c r="AT263" s="230" t="s">
        <v>123</v>
      </c>
      <c r="AU263" s="230" t="s">
        <v>85</v>
      </c>
      <c r="AY263" s="18" t="s">
        <v>121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128</v>
      </c>
      <c r="BM263" s="230" t="s">
        <v>352</v>
      </c>
    </row>
    <row r="264" s="13" customFormat="1">
      <c r="A264" s="13"/>
      <c r="B264" s="232"/>
      <c r="C264" s="233"/>
      <c r="D264" s="234" t="s">
        <v>130</v>
      </c>
      <c r="E264" s="235" t="s">
        <v>1</v>
      </c>
      <c r="F264" s="236" t="s">
        <v>341</v>
      </c>
      <c r="G264" s="233"/>
      <c r="H264" s="237">
        <v>2.5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130</v>
      </c>
      <c r="AU264" s="243" t="s">
        <v>85</v>
      </c>
      <c r="AV264" s="13" t="s">
        <v>85</v>
      </c>
      <c r="AW264" s="13" t="s">
        <v>32</v>
      </c>
      <c r="AX264" s="13" t="s">
        <v>81</v>
      </c>
      <c r="AY264" s="243" t="s">
        <v>121</v>
      </c>
    </row>
    <row r="265" s="2" customFormat="1" ht="37.8" customHeight="1">
      <c r="A265" s="39"/>
      <c r="B265" s="40"/>
      <c r="C265" s="219" t="s">
        <v>353</v>
      </c>
      <c r="D265" s="219" t="s">
        <v>123</v>
      </c>
      <c r="E265" s="220" t="s">
        <v>354</v>
      </c>
      <c r="F265" s="221" t="s">
        <v>355</v>
      </c>
      <c r="G265" s="222" t="s">
        <v>126</v>
      </c>
      <c r="H265" s="223">
        <v>41</v>
      </c>
      <c r="I265" s="224"/>
      <c r="J265" s="225">
        <f>ROUND(I265*H265,2)</f>
        <v>0</v>
      </c>
      <c r="K265" s="221" t="s">
        <v>127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128</v>
      </c>
      <c r="AT265" s="230" t="s">
        <v>123</v>
      </c>
      <c r="AU265" s="230" t="s">
        <v>85</v>
      </c>
      <c r="AY265" s="18" t="s">
        <v>121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81</v>
      </c>
      <c r="BK265" s="231">
        <f>ROUND(I265*H265,2)</f>
        <v>0</v>
      </c>
      <c r="BL265" s="18" t="s">
        <v>128</v>
      </c>
      <c r="BM265" s="230" t="s">
        <v>356</v>
      </c>
    </row>
    <row r="266" s="14" customFormat="1">
      <c r="A266" s="14"/>
      <c r="B266" s="244"/>
      <c r="C266" s="245"/>
      <c r="D266" s="234" t="s">
        <v>130</v>
      </c>
      <c r="E266" s="246" t="s">
        <v>1</v>
      </c>
      <c r="F266" s="247" t="s">
        <v>155</v>
      </c>
      <c r="G266" s="245"/>
      <c r="H266" s="246" t="s">
        <v>1</v>
      </c>
      <c r="I266" s="248"/>
      <c r="J266" s="245"/>
      <c r="K266" s="245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130</v>
      </c>
      <c r="AU266" s="253" t="s">
        <v>85</v>
      </c>
      <c r="AV266" s="14" t="s">
        <v>81</v>
      </c>
      <c r="AW266" s="14" t="s">
        <v>32</v>
      </c>
      <c r="AX266" s="14" t="s">
        <v>76</v>
      </c>
      <c r="AY266" s="253" t="s">
        <v>121</v>
      </c>
    </row>
    <row r="267" s="13" customFormat="1">
      <c r="A267" s="13"/>
      <c r="B267" s="232"/>
      <c r="C267" s="233"/>
      <c r="D267" s="234" t="s">
        <v>130</v>
      </c>
      <c r="E267" s="235" t="s">
        <v>1</v>
      </c>
      <c r="F267" s="236" t="s">
        <v>141</v>
      </c>
      <c r="G267" s="233"/>
      <c r="H267" s="237">
        <v>2.5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130</v>
      </c>
      <c r="AU267" s="243" t="s">
        <v>85</v>
      </c>
      <c r="AV267" s="13" t="s">
        <v>85</v>
      </c>
      <c r="AW267" s="13" t="s">
        <v>32</v>
      </c>
      <c r="AX267" s="13" t="s">
        <v>76</v>
      </c>
      <c r="AY267" s="243" t="s">
        <v>121</v>
      </c>
    </row>
    <row r="268" s="13" customFormat="1">
      <c r="A268" s="13"/>
      <c r="B268" s="232"/>
      <c r="C268" s="233"/>
      <c r="D268" s="234" t="s">
        <v>130</v>
      </c>
      <c r="E268" s="235" t="s">
        <v>1</v>
      </c>
      <c r="F268" s="236" t="s">
        <v>143</v>
      </c>
      <c r="G268" s="233"/>
      <c r="H268" s="237">
        <v>26.5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130</v>
      </c>
      <c r="AU268" s="243" t="s">
        <v>85</v>
      </c>
      <c r="AV268" s="13" t="s">
        <v>85</v>
      </c>
      <c r="AW268" s="13" t="s">
        <v>32</v>
      </c>
      <c r="AX268" s="13" t="s">
        <v>76</v>
      </c>
      <c r="AY268" s="243" t="s">
        <v>121</v>
      </c>
    </row>
    <row r="269" s="13" customFormat="1">
      <c r="A269" s="13"/>
      <c r="B269" s="232"/>
      <c r="C269" s="233"/>
      <c r="D269" s="234" t="s">
        <v>130</v>
      </c>
      <c r="E269" s="235" t="s">
        <v>1</v>
      </c>
      <c r="F269" s="236" t="s">
        <v>357</v>
      </c>
      <c r="G269" s="233"/>
      <c r="H269" s="237">
        <v>12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130</v>
      </c>
      <c r="AU269" s="243" t="s">
        <v>85</v>
      </c>
      <c r="AV269" s="13" t="s">
        <v>85</v>
      </c>
      <c r="AW269" s="13" t="s">
        <v>32</v>
      </c>
      <c r="AX269" s="13" t="s">
        <v>76</v>
      </c>
      <c r="AY269" s="243" t="s">
        <v>121</v>
      </c>
    </row>
    <row r="270" s="16" customFormat="1">
      <c r="A270" s="16"/>
      <c r="B270" s="265"/>
      <c r="C270" s="266"/>
      <c r="D270" s="234" t="s">
        <v>130</v>
      </c>
      <c r="E270" s="267" t="s">
        <v>1</v>
      </c>
      <c r="F270" s="268" t="s">
        <v>158</v>
      </c>
      <c r="G270" s="266"/>
      <c r="H270" s="269">
        <v>41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5" t="s">
        <v>130</v>
      </c>
      <c r="AU270" s="275" t="s">
        <v>85</v>
      </c>
      <c r="AV270" s="16" t="s">
        <v>128</v>
      </c>
      <c r="AW270" s="16" t="s">
        <v>32</v>
      </c>
      <c r="AX270" s="16" t="s">
        <v>81</v>
      </c>
      <c r="AY270" s="275" t="s">
        <v>121</v>
      </c>
    </row>
    <row r="271" s="2" customFormat="1" ht="37.8" customHeight="1">
      <c r="A271" s="39"/>
      <c r="B271" s="40"/>
      <c r="C271" s="219" t="s">
        <v>358</v>
      </c>
      <c r="D271" s="219" t="s">
        <v>123</v>
      </c>
      <c r="E271" s="220" t="s">
        <v>359</v>
      </c>
      <c r="F271" s="221" t="s">
        <v>360</v>
      </c>
      <c r="G271" s="222" t="s">
        <v>126</v>
      </c>
      <c r="H271" s="223">
        <v>8.6199999999999992</v>
      </c>
      <c r="I271" s="224"/>
      <c r="J271" s="225">
        <f>ROUND(I271*H271,2)</f>
        <v>0</v>
      </c>
      <c r="K271" s="221" t="s">
        <v>127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128</v>
      </c>
      <c r="AT271" s="230" t="s">
        <v>123</v>
      </c>
      <c r="AU271" s="230" t="s">
        <v>85</v>
      </c>
      <c r="AY271" s="18" t="s">
        <v>121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128</v>
      </c>
      <c r="BM271" s="230" t="s">
        <v>361</v>
      </c>
    </row>
    <row r="272" s="13" customFormat="1">
      <c r="A272" s="13"/>
      <c r="B272" s="232"/>
      <c r="C272" s="233"/>
      <c r="D272" s="234" t="s">
        <v>130</v>
      </c>
      <c r="E272" s="235" t="s">
        <v>1</v>
      </c>
      <c r="F272" s="236" t="s">
        <v>163</v>
      </c>
      <c r="G272" s="233"/>
      <c r="H272" s="237">
        <v>8.6199999999999992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130</v>
      </c>
      <c r="AU272" s="243" t="s">
        <v>85</v>
      </c>
      <c r="AV272" s="13" t="s">
        <v>85</v>
      </c>
      <c r="AW272" s="13" t="s">
        <v>32</v>
      </c>
      <c r="AX272" s="13" t="s">
        <v>81</v>
      </c>
      <c r="AY272" s="243" t="s">
        <v>121</v>
      </c>
    </row>
    <row r="273" s="2" customFormat="1" ht="24.15" customHeight="1">
      <c r="A273" s="39"/>
      <c r="B273" s="40"/>
      <c r="C273" s="219" t="s">
        <v>362</v>
      </c>
      <c r="D273" s="219" t="s">
        <v>123</v>
      </c>
      <c r="E273" s="220" t="s">
        <v>363</v>
      </c>
      <c r="F273" s="221" t="s">
        <v>364</v>
      </c>
      <c r="G273" s="222" t="s">
        <v>126</v>
      </c>
      <c r="H273" s="223">
        <v>88</v>
      </c>
      <c r="I273" s="224"/>
      <c r="J273" s="225">
        <f>ROUND(I273*H273,2)</f>
        <v>0</v>
      </c>
      <c r="K273" s="221" t="s">
        <v>127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128</v>
      </c>
      <c r="AT273" s="230" t="s">
        <v>123</v>
      </c>
      <c r="AU273" s="230" t="s">
        <v>85</v>
      </c>
      <c r="AY273" s="18" t="s">
        <v>121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81</v>
      </c>
      <c r="BK273" s="231">
        <f>ROUND(I273*H273,2)</f>
        <v>0</v>
      </c>
      <c r="BL273" s="18" t="s">
        <v>128</v>
      </c>
      <c r="BM273" s="230" t="s">
        <v>365</v>
      </c>
    </row>
    <row r="274" s="14" customFormat="1">
      <c r="A274" s="14"/>
      <c r="B274" s="244"/>
      <c r="C274" s="245"/>
      <c r="D274" s="234" t="s">
        <v>130</v>
      </c>
      <c r="E274" s="246" t="s">
        <v>1</v>
      </c>
      <c r="F274" s="247" t="s">
        <v>366</v>
      </c>
      <c r="G274" s="245"/>
      <c r="H274" s="246" t="s">
        <v>1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130</v>
      </c>
      <c r="AU274" s="253" t="s">
        <v>85</v>
      </c>
      <c r="AV274" s="14" t="s">
        <v>81</v>
      </c>
      <c r="AW274" s="14" t="s">
        <v>32</v>
      </c>
      <c r="AX274" s="14" t="s">
        <v>76</v>
      </c>
      <c r="AY274" s="253" t="s">
        <v>121</v>
      </c>
    </row>
    <row r="275" s="13" customFormat="1">
      <c r="A275" s="13"/>
      <c r="B275" s="232"/>
      <c r="C275" s="233"/>
      <c r="D275" s="234" t="s">
        <v>130</v>
      </c>
      <c r="E275" s="235" t="s">
        <v>1</v>
      </c>
      <c r="F275" s="236" t="s">
        <v>175</v>
      </c>
      <c r="G275" s="233"/>
      <c r="H275" s="237">
        <v>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130</v>
      </c>
      <c r="AU275" s="243" t="s">
        <v>85</v>
      </c>
      <c r="AV275" s="13" t="s">
        <v>85</v>
      </c>
      <c r="AW275" s="13" t="s">
        <v>32</v>
      </c>
      <c r="AX275" s="13" t="s">
        <v>76</v>
      </c>
      <c r="AY275" s="243" t="s">
        <v>121</v>
      </c>
    </row>
    <row r="276" s="13" customFormat="1">
      <c r="A276" s="13"/>
      <c r="B276" s="232"/>
      <c r="C276" s="233"/>
      <c r="D276" s="234" t="s">
        <v>130</v>
      </c>
      <c r="E276" s="235" t="s">
        <v>1</v>
      </c>
      <c r="F276" s="236" t="s">
        <v>347</v>
      </c>
      <c r="G276" s="233"/>
      <c r="H276" s="237">
        <v>53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130</v>
      </c>
      <c r="AU276" s="243" t="s">
        <v>85</v>
      </c>
      <c r="AV276" s="13" t="s">
        <v>85</v>
      </c>
      <c r="AW276" s="13" t="s">
        <v>32</v>
      </c>
      <c r="AX276" s="13" t="s">
        <v>76</v>
      </c>
      <c r="AY276" s="243" t="s">
        <v>121</v>
      </c>
    </row>
    <row r="277" s="13" customFormat="1">
      <c r="A277" s="13"/>
      <c r="B277" s="232"/>
      <c r="C277" s="233"/>
      <c r="D277" s="234" t="s">
        <v>130</v>
      </c>
      <c r="E277" s="235" t="s">
        <v>1</v>
      </c>
      <c r="F277" s="236" t="s">
        <v>176</v>
      </c>
      <c r="G277" s="233"/>
      <c r="H277" s="237">
        <v>30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130</v>
      </c>
      <c r="AU277" s="243" t="s">
        <v>85</v>
      </c>
      <c r="AV277" s="13" t="s">
        <v>85</v>
      </c>
      <c r="AW277" s="13" t="s">
        <v>32</v>
      </c>
      <c r="AX277" s="13" t="s">
        <v>76</v>
      </c>
      <c r="AY277" s="243" t="s">
        <v>121</v>
      </c>
    </row>
    <row r="278" s="16" customFormat="1">
      <c r="A278" s="16"/>
      <c r="B278" s="265"/>
      <c r="C278" s="266"/>
      <c r="D278" s="234" t="s">
        <v>130</v>
      </c>
      <c r="E278" s="267" t="s">
        <v>1</v>
      </c>
      <c r="F278" s="268" t="s">
        <v>158</v>
      </c>
      <c r="G278" s="266"/>
      <c r="H278" s="269">
        <v>88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5" t="s">
        <v>130</v>
      </c>
      <c r="AU278" s="275" t="s">
        <v>85</v>
      </c>
      <c r="AV278" s="16" t="s">
        <v>128</v>
      </c>
      <c r="AW278" s="16" t="s">
        <v>32</v>
      </c>
      <c r="AX278" s="16" t="s">
        <v>81</v>
      </c>
      <c r="AY278" s="275" t="s">
        <v>121</v>
      </c>
    </row>
    <row r="279" s="2" customFormat="1" ht="24.15" customHeight="1">
      <c r="A279" s="39"/>
      <c r="B279" s="40"/>
      <c r="C279" s="219" t="s">
        <v>367</v>
      </c>
      <c r="D279" s="219" t="s">
        <v>123</v>
      </c>
      <c r="E279" s="220" t="s">
        <v>368</v>
      </c>
      <c r="F279" s="221" t="s">
        <v>369</v>
      </c>
      <c r="G279" s="222" t="s">
        <v>126</v>
      </c>
      <c r="H279" s="223">
        <v>143</v>
      </c>
      <c r="I279" s="224"/>
      <c r="J279" s="225">
        <f>ROUND(I279*H279,2)</f>
        <v>0</v>
      </c>
      <c r="K279" s="221" t="s">
        <v>127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128</v>
      </c>
      <c r="AT279" s="230" t="s">
        <v>123</v>
      </c>
      <c r="AU279" s="230" t="s">
        <v>85</v>
      </c>
      <c r="AY279" s="18" t="s">
        <v>121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81</v>
      </c>
      <c r="BK279" s="231">
        <f>ROUND(I279*H279,2)</f>
        <v>0</v>
      </c>
      <c r="BL279" s="18" t="s">
        <v>128</v>
      </c>
      <c r="BM279" s="230" t="s">
        <v>370</v>
      </c>
    </row>
    <row r="280" s="14" customFormat="1">
      <c r="A280" s="14"/>
      <c r="B280" s="244"/>
      <c r="C280" s="245"/>
      <c r="D280" s="234" t="s">
        <v>130</v>
      </c>
      <c r="E280" s="246" t="s">
        <v>1</v>
      </c>
      <c r="F280" s="247" t="s">
        <v>155</v>
      </c>
      <c r="G280" s="245"/>
      <c r="H280" s="246" t="s">
        <v>1</v>
      </c>
      <c r="I280" s="248"/>
      <c r="J280" s="245"/>
      <c r="K280" s="245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130</v>
      </c>
      <c r="AU280" s="253" t="s">
        <v>85</v>
      </c>
      <c r="AV280" s="14" t="s">
        <v>81</v>
      </c>
      <c r="AW280" s="14" t="s">
        <v>32</v>
      </c>
      <c r="AX280" s="14" t="s">
        <v>76</v>
      </c>
      <c r="AY280" s="253" t="s">
        <v>121</v>
      </c>
    </row>
    <row r="281" s="13" customFormat="1">
      <c r="A281" s="13"/>
      <c r="B281" s="232"/>
      <c r="C281" s="233"/>
      <c r="D281" s="234" t="s">
        <v>130</v>
      </c>
      <c r="E281" s="235" t="s">
        <v>1</v>
      </c>
      <c r="F281" s="236" t="s">
        <v>371</v>
      </c>
      <c r="G281" s="233"/>
      <c r="H281" s="237">
        <v>7.5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130</v>
      </c>
      <c r="AU281" s="243" t="s">
        <v>85</v>
      </c>
      <c r="AV281" s="13" t="s">
        <v>85</v>
      </c>
      <c r="AW281" s="13" t="s">
        <v>32</v>
      </c>
      <c r="AX281" s="13" t="s">
        <v>76</v>
      </c>
      <c r="AY281" s="243" t="s">
        <v>121</v>
      </c>
    </row>
    <row r="282" s="13" customFormat="1">
      <c r="A282" s="13"/>
      <c r="B282" s="232"/>
      <c r="C282" s="233"/>
      <c r="D282" s="234" t="s">
        <v>130</v>
      </c>
      <c r="E282" s="235" t="s">
        <v>1</v>
      </c>
      <c r="F282" s="236" t="s">
        <v>170</v>
      </c>
      <c r="G282" s="233"/>
      <c r="H282" s="237">
        <v>79.5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130</v>
      </c>
      <c r="AU282" s="243" t="s">
        <v>85</v>
      </c>
      <c r="AV282" s="13" t="s">
        <v>85</v>
      </c>
      <c r="AW282" s="13" t="s">
        <v>32</v>
      </c>
      <c r="AX282" s="13" t="s">
        <v>76</v>
      </c>
      <c r="AY282" s="243" t="s">
        <v>121</v>
      </c>
    </row>
    <row r="283" s="13" customFormat="1">
      <c r="A283" s="13"/>
      <c r="B283" s="232"/>
      <c r="C283" s="233"/>
      <c r="D283" s="234" t="s">
        <v>130</v>
      </c>
      <c r="E283" s="235" t="s">
        <v>1</v>
      </c>
      <c r="F283" s="236" t="s">
        <v>372</v>
      </c>
      <c r="G283" s="233"/>
      <c r="H283" s="237">
        <v>56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130</v>
      </c>
      <c r="AU283" s="243" t="s">
        <v>85</v>
      </c>
      <c r="AV283" s="13" t="s">
        <v>85</v>
      </c>
      <c r="AW283" s="13" t="s">
        <v>32</v>
      </c>
      <c r="AX283" s="13" t="s">
        <v>76</v>
      </c>
      <c r="AY283" s="243" t="s">
        <v>121</v>
      </c>
    </row>
    <row r="284" s="16" customFormat="1">
      <c r="A284" s="16"/>
      <c r="B284" s="265"/>
      <c r="C284" s="266"/>
      <c r="D284" s="234" t="s">
        <v>130</v>
      </c>
      <c r="E284" s="267" t="s">
        <v>1</v>
      </c>
      <c r="F284" s="268" t="s">
        <v>158</v>
      </c>
      <c r="G284" s="266"/>
      <c r="H284" s="269">
        <v>143</v>
      </c>
      <c r="I284" s="270"/>
      <c r="J284" s="266"/>
      <c r="K284" s="266"/>
      <c r="L284" s="271"/>
      <c r="M284" s="272"/>
      <c r="N284" s="273"/>
      <c r="O284" s="273"/>
      <c r="P284" s="273"/>
      <c r="Q284" s="273"/>
      <c r="R284" s="273"/>
      <c r="S284" s="273"/>
      <c r="T284" s="27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5" t="s">
        <v>130</v>
      </c>
      <c r="AU284" s="275" t="s">
        <v>85</v>
      </c>
      <c r="AV284" s="16" t="s">
        <v>128</v>
      </c>
      <c r="AW284" s="16" t="s">
        <v>32</v>
      </c>
      <c r="AX284" s="16" t="s">
        <v>81</v>
      </c>
      <c r="AY284" s="275" t="s">
        <v>121</v>
      </c>
    </row>
    <row r="285" s="2" customFormat="1" ht="49.05" customHeight="1">
      <c r="A285" s="39"/>
      <c r="B285" s="40"/>
      <c r="C285" s="219" t="s">
        <v>373</v>
      </c>
      <c r="D285" s="219" t="s">
        <v>123</v>
      </c>
      <c r="E285" s="220" t="s">
        <v>374</v>
      </c>
      <c r="F285" s="221" t="s">
        <v>375</v>
      </c>
      <c r="G285" s="222" t="s">
        <v>126</v>
      </c>
      <c r="H285" s="223">
        <v>143</v>
      </c>
      <c r="I285" s="224"/>
      <c r="J285" s="225">
        <f>ROUND(I285*H285,2)</f>
        <v>0</v>
      </c>
      <c r="K285" s="221" t="s">
        <v>127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128</v>
      </c>
      <c r="AT285" s="230" t="s">
        <v>123</v>
      </c>
      <c r="AU285" s="230" t="s">
        <v>85</v>
      </c>
      <c r="AY285" s="18" t="s">
        <v>121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81</v>
      </c>
      <c r="BK285" s="231">
        <f>ROUND(I285*H285,2)</f>
        <v>0</v>
      </c>
      <c r="BL285" s="18" t="s">
        <v>128</v>
      </c>
      <c r="BM285" s="230" t="s">
        <v>376</v>
      </c>
    </row>
    <row r="286" s="14" customFormat="1">
      <c r="A286" s="14"/>
      <c r="B286" s="244"/>
      <c r="C286" s="245"/>
      <c r="D286" s="234" t="s">
        <v>130</v>
      </c>
      <c r="E286" s="246" t="s">
        <v>1</v>
      </c>
      <c r="F286" s="247" t="s">
        <v>155</v>
      </c>
      <c r="G286" s="245"/>
      <c r="H286" s="246" t="s">
        <v>1</v>
      </c>
      <c r="I286" s="248"/>
      <c r="J286" s="245"/>
      <c r="K286" s="245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130</v>
      </c>
      <c r="AU286" s="253" t="s">
        <v>85</v>
      </c>
      <c r="AV286" s="14" t="s">
        <v>81</v>
      </c>
      <c r="AW286" s="14" t="s">
        <v>32</v>
      </c>
      <c r="AX286" s="14" t="s">
        <v>76</v>
      </c>
      <c r="AY286" s="253" t="s">
        <v>121</v>
      </c>
    </row>
    <row r="287" s="13" customFormat="1">
      <c r="A287" s="13"/>
      <c r="B287" s="232"/>
      <c r="C287" s="233"/>
      <c r="D287" s="234" t="s">
        <v>130</v>
      </c>
      <c r="E287" s="235" t="s">
        <v>1</v>
      </c>
      <c r="F287" s="236" t="s">
        <v>168</v>
      </c>
      <c r="G287" s="233"/>
      <c r="H287" s="237">
        <v>7.5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130</v>
      </c>
      <c r="AU287" s="243" t="s">
        <v>85</v>
      </c>
      <c r="AV287" s="13" t="s">
        <v>85</v>
      </c>
      <c r="AW287" s="13" t="s">
        <v>32</v>
      </c>
      <c r="AX287" s="13" t="s">
        <v>76</v>
      </c>
      <c r="AY287" s="243" t="s">
        <v>121</v>
      </c>
    </row>
    <row r="288" s="13" customFormat="1">
      <c r="A288" s="13"/>
      <c r="B288" s="232"/>
      <c r="C288" s="233"/>
      <c r="D288" s="234" t="s">
        <v>130</v>
      </c>
      <c r="E288" s="235" t="s">
        <v>1</v>
      </c>
      <c r="F288" s="236" t="s">
        <v>377</v>
      </c>
      <c r="G288" s="233"/>
      <c r="H288" s="237">
        <v>79.5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130</v>
      </c>
      <c r="AU288" s="243" t="s">
        <v>85</v>
      </c>
      <c r="AV288" s="13" t="s">
        <v>85</v>
      </c>
      <c r="AW288" s="13" t="s">
        <v>32</v>
      </c>
      <c r="AX288" s="13" t="s">
        <v>76</v>
      </c>
      <c r="AY288" s="243" t="s">
        <v>121</v>
      </c>
    </row>
    <row r="289" s="13" customFormat="1">
      <c r="A289" s="13"/>
      <c r="B289" s="232"/>
      <c r="C289" s="233"/>
      <c r="D289" s="234" t="s">
        <v>130</v>
      </c>
      <c r="E289" s="235" t="s">
        <v>1</v>
      </c>
      <c r="F289" s="236" t="s">
        <v>378</v>
      </c>
      <c r="G289" s="233"/>
      <c r="H289" s="237">
        <v>56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130</v>
      </c>
      <c r="AU289" s="243" t="s">
        <v>85</v>
      </c>
      <c r="AV289" s="13" t="s">
        <v>85</v>
      </c>
      <c r="AW289" s="13" t="s">
        <v>32</v>
      </c>
      <c r="AX289" s="13" t="s">
        <v>76</v>
      </c>
      <c r="AY289" s="243" t="s">
        <v>121</v>
      </c>
    </row>
    <row r="290" s="16" customFormat="1">
      <c r="A290" s="16"/>
      <c r="B290" s="265"/>
      <c r="C290" s="266"/>
      <c r="D290" s="234" t="s">
        <v>130</v>
      </c>
      <c r="E290" s="267" t="s">
        <v>1</v>
      </c>
      <c r="F290" s="268" t="s">
        <v>158</v>
      </c>
      <c r="G290" s="266"/>
      <c r="H290" s="269">
        <v>143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75" t="s">
        <v>130</v>
      </c>
      <c r="AU290" s="275" t="s">
        <v>85</v>
      </c>
      <c r="AV290" s="16" t="s">
        <v>128</v>
      </c>
      <c r="AW290" s="16" t="s">
        <v>32</v>
      </c>
      <c r="AX290" s="16" t="s">
        <v>81</v>
      </c>
      <c r="AY290" s="275" t="s">
        <v>121</v>
      </c>
    </row>
    <row r="291" s="2" customFormat="1" ht="49.05" customHeight="1">
      <c r="A291" s="39"/>
      <c r="B291" s="40"/>
      <c r="C291" s="219" t="s">
        <v>379</v>
      </c>
      <c r="D291" s="219" t="s">
        <v>123</v>
      </c>
      <c r="E291" s="220" t="s">
        <v>380</v>
      </c>
      <c r="F291" s="221" t="s">
        <v>381</v>
      </c>
      <c r="G291" s="222" t="s">
        <v>126</v>
      </c>
      <c r="H291" s="223">
        <v>41</v>
      </c>
      <c r="I291" s="224"/>
      <c r="J291" s="225">
        <f>ROUND(I291*H291,2)</f>
        <v>0</v>
      </c>
      <c r="K291" s="221" t="s">
        <v>127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128</v>
      </c>
      <c r="AT291" s="230" t="s">
        <v>123</v>
      </c>
      <c r="AU291" s="230" t="s">
        <v>85</v>
      </c>
      <c r="AY291" s="18" t="s">
        <v>121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81</v>
      </c>
      <c r="BK291" s="231">
        <f>ROUND(I291*H291,2)</f>
        <v>0</v>
      </c>
      <c r="BL291" s="18" t="s">
        <v>128</v>
      </c>
      <c r="BM291" s="230" t="s">
        <v>382</v>
      </c>
    </row>
    <row r="292" s="14" customFormat="1">
      <c r="A292" s="14"/>
      <c r="B292" s="244"/>
      <c r="C292" s="245"/>
      <c r="D292" s="234" t="s">
        <v>130</v>
      </c>
      <c r="E292" s="246" t="s">
        <v>1</v>
      </c>
      <c r="F292" s="247" t="s">
        <v>147</v>
      </c>
      <c r="G292" s="245"/>
      <c r="H292" s="246" t="s">
        <v>1</v>
      </c>
      <c r="I292" s="248"/>
      <c r="J292" s="245"/>
      <c r="K292" s="245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130</v>
      </c>
      <c r="AU292" s="253" t="s">
        <v>85</v>
      </c>
      <c r="AV292" s="14" t="s">
        <v>81</v>
      </c>
      <c r="AW292" s="14" t="s">
        <v>32</v>
      </c>
      <c r="AX292" s="14" t="s">
        <v>76</v>
      </c>
      <c r="AY292" s="253" t="s">
        <v>121</v>
      </c>
    </row>
    <row r="293" s="13" customFormat="1">
      <c r="A293" s="13"/>
      <c r="B293" s="232"/>
      <c r="C293" s="233"/>
      <c r="D293" s="234" t="s">
        <v>130</v>
      </c>
      <c r="E293" s="235" t="s">
        <v>1</v>
      </c>
      <c r="F293" s="236" t="s">
        <v>141</v>
      </c>
      <c r="G293" s="233"/>
      <c r="H293" s="237">
        <v>2.5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130</v>
      </c>
      <c r="AU293" s="243" t="s">
        <v>85</v>
      </c>
      <c r="AV293" s="13" t="s">
        <v>85</v>
      </c>
      <c r="AW293" s="13" t="s">
        <v>32</v>
      </c>
      <c r="AX293" s="13" t="s">
        <v>76</v>
      </c>
      <c r="AY293" s="243" t="s">
        <v>121</v>
      </c>
    </row>
    <row r="294" s="13" customFormat="1">
      <c r="A294" s="13"/>
      <c r="B294" s="232"/>
      <c r="C294" s="233"/>
      <c r="D294" s="234" t="s">
        <v>130</v>
      </c>
      <c r="E294" s="235" t="s">
        <v>1</v>
      </c>
      <c r="F294" s="236" t="s">
        <v>150</v>
      </c>
      <c r="G294" s="233"/>
      <c r="H294" s="237">
        <v>26.5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130</v>
      </c>
      <c r="AU294" s="243" t="s">
        <v>85</v>
      </c>
      <c r="AV294" s="13" t="s">
        <v>85</v>
      </c>
      <c r="AW294" s="13" t="s">
        <v>32</v>
      </c>
      <c r="AX294" s="13" t="s">
        <v>76</v>
      </c>
      <c r="AY294" s="243" t="s">
        <v>121</v>
      </c>
    </row>
    <row r="295" s="13" customFormat="1">
      <c r="A295" s="13"/>
      <c r="B295" s="232"/>
      <c r="C295" s="233"/>
      <c r="D295" s="234" t="s">
        <v>130</v>
      </c>
      <c r="E295" s="235" t="s">
        <v>1</v>
      </c>
      <c r="F295" s="236" t="s">
        <v>383</v>
      </c>
      <c r="G295" s="233"/>
      <c r="H295" s="237">
        <v>12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130</v>
      </c>
      <c r="AU295" s="243" t="s">
        <v>85</v>
      </c>
      <c r="AV295" s="13" t="s">
        <v>85</v>
      </c>
      <c r="AW295" s="13" t="s">
        <v>32</v>
      </c>
      <c r="AX295" s="13" t="s">
        <v>76</v>
      </c>
      <c r="AY295" s="243" t="s">
        <v>121</v>
      </c>
    </row>
    <row r="296" s="16" customFormat="1">
      <c r="A296" s="16"/>
      <c r="B296" s="265"/>
      <c r="C296" s="266"/>
      <c r="D296" s="234" t="s">
        <v>130</v>
      </c>
      <c r="E296" s="267" t="s">
        <v>1</v>
      </c>
      <c r="F296" s="268" t="s">
        <v>158</v>
      </c>
      <c r="G296" s="266"/>
      <c r="H296" s="269">
        <v>41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5" t="s">
        <v>130</v>
      </c>
      <c r="AU296" s="275" t="s">
        <v>85</v>
      </c>
      <c r="AV296" s="16" t="s">
        <v>128</v>
      </c>
      <c r="AW296" s="16" t="s">
        <v>32</v>
      </c>
      <c r="AX296" s="16" t="s">
        <v>81</v>
      </c>
      <c r="AY296" s="275" t="s">
        <v>121</v>
      </c>
    </row>
    <row r="297" s="2" customFormat="1" ht="55.5" customHeight="1">
      <c r="A297" s="39"/>
      <c r="B297" s="40"/>
      <c r="C297" s="219" t="s">
        <v>384</v>
      </c>
      <c r="D297" s="219" t="s">
        <v>123</v>
      </c>
      <c r="E297" s="220" t="s">
        <v>385</v>
      </c>
      <c r="F297" s="221" t="s">
        <v>386</v>
      </c>
      <c r="G297" s="222" t="s">
        <v>126</v>
      </c>
      <c r="H297" s="223">
        <v>12.93</v>
      </c>
      <c r="I297" s="224"/>
      <c r="J297" s="225">
        <f>ROUND(I297*H297,2)</f>
        <v>0</v>
      </c>
      <c r="K297" s="221" t="s">
        <v>127</v>
      </c>
      <c r="L297" s="45"/>
      <c r="M297" s="226" t="s">
        <v>1</v>
      </c>
      <c r="N297" s="227" t="s">
        <v>41</v>
      </c>
      <c r="O297" s="92"/>
      <c r="P297" s="228">
        <f>O297*H297</f>
        <v>0</v>
      </c>
      <c r="Q297" s="228">
        <v>0.1837</v>
      </c>
      <c r="R297" s="228">
        <f>Q297*H297</f>
        <v>2.3752409999999999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128</v>
      </c>
      <c r="AT297" s="230" t="s">
        <v>123</v>
      </c>
      <c r="AU297" s="230" t="s">
        <v>85</v>
      </c>
      <c r="AY297" s="18" t="s">
        <v>121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81</v>
      </c>
      <c r="BK297" s="231">
        <f>ROUND(I297*H297,2)</f>
        <v>0</v>
      </c>
      <c r="BL297" s="18" t="s">
        <v>128</v>
      </c>
      <c r="BM297" s="230" t="s">
        <v>387</v>
      </c>
    </row>
    <row r="298" s="13" customFormat="1">
      <c r="A298" s="13"/>
      <c r="B298" s="232"/>
      <c r="C298" s="233"/>
      <c r="D298" s="234" t="s">
        <v>130</v>
      </c>
      <c r="E298" s="235" t="s">
        <v>1</v>
      </c>
      <c r="F298" s="236" t="s">
        <v>135</v>
      </c>
      <c r="G298" s="233"/>
      <c r="H298" s="237">
        <v>12.93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130</v>
      </c>
      <c r="AU298" s="243" t="s">
        <v>85</v>
      </c>
      <c r="AV298" s="13" t="s">
        <v>85</v>
      </c>
      <c r="AW298" s="13" t="s">
        <v>32</v>
      </c>
      <c r="AX298" s="13" t="s">
        <v>81</v>
      </c>
      <c r="AY298" s="243" t="s">
        <v>121</v>
      </c>
    </row>
    <row r="299" s="2" customFormat="1" ht="16.5" customHeight="1">
      <c r="A299" s="39"/>
      <c r="B299" s="40"/>
      <c r="C299" s="277" t="s">
        <v>388</v>
      </c>
      <c r="D299" s="277" t="s">
        <v>268</v>
      </c>
      <c r="E299" s="278" t="s">
        <v>389</v>
      </c>
      <c r="F299" s="279" t="s">
        <v>390</v>
      </c>
      <c r="G299" s="280" t="s">
        <v>126</v>
      </c>
      <c r="H299" s="281">
        <v>1.3060000000000001</v>
      </c>
      <c r="I299" s="282"/>
      <c r="J299" s="283">
        <f>ROUND(I299*H299,2)</f>
        <v>0</v>
      </c>
      <c r="K299" s="279" t="s">
        <v>127</v>
      </c>
      <c r="L299" s="284"/>
      <c r="M299" s="285" t="s">
        <v>1</v>
      </c>
      <c r="N299" s="286" t="s">
        <v>41</v>
      </c>
      <c r="O299" s="92"/>
      <c r="P299" s="228">
        <f>O299*H299</f>
        <v>0</v>
      </c>
      <c r="Q299" s="228">
        <v>0.41699999999999998</v>
      </c>
      <c r="R299" s="228">
        <f>Q299*H299</f>
        <v>0.54460200000000003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179</v>
      </c>
      <c r="AT299" s="230" t="s">
        <v>268</v>
      </c>
      <c r="AU299" s="230" t="s">
        <v>85</v>
      </c>
      <c r="AY299" s="18" t="s">
        <v>121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81</v>
      </c>
      <c r="BK299" s="231">
        <f>ROUND(I299*H299,2)</f>
        <v>0</v>
      </c>
      <c r="BL299" s="18" t="s">
        <v>128</v>
      </c>
      <c r="BM299" s="230" t="s">
        <v>391</v>
      </c>
    </row>
    <row r="300" s="13" customFormat="1">
      <c r="A300" s="13"/>
      <c r="B300" s="232"/>
      <c r="C300" s="233"/>
      <c r="D300" s="234" t="s">
        <v>130</v>
      </c>
      <c r="E300" s="235" t="s">
        <v>1</v>
      </c>
      <c r="F300" s="236" t="s">
        <v>392</v>
      </c>
      <c r="G300" s="233"/>
      <c r="H300" s="237">
        <v>1.2929999999999999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130</v>
      </c>
      <c r="AU300" s="243" t="s">
        <v>85</v>
      </c>
      <c r="AV300" s="13" t="s">
        <v>85</v>
      </c>
      <c r="AW300" s="13" t="s">
        <v>32</v>
      </c>
      <c r="AX300" s="13" t="s">
        <v>81</v>
      </c>
      <c r="AY300" s="243" t="s">
        <v>121</v>
      </c>
    </row>
    <row r="301" s="13" customFormat="1">
      <c r="A301" s="13"/>
      <c r="B301" s="232"/>
      <c r="C301" s="233"/>
      <c r="D301" s="234" t="s">
        <v>130</v>
      </c>
      <c r="E301" s="233"/>
      <c r="F301" s="236" t="s">
        <v>393</v>
      </c>
      <c r="G301" s="233"/>
      <c r="H301" s="237">
        <v>1.3060000000000001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130</v>
      </c>
      <c r="AU301" s="243" t="s">
        <v>85</v>
      </c>
      <c r="AV301" s="13" t="s">
        <v>85</v>
      </c>
      <c r="AW301" s="13" t="s">
        <v>4</v>
      </c>
      <c r="AX301" s="13" t="s">
        <v>81</v>
      </c>
      <c r="AY301" s="243" t="s">
        <v>121</v>
      </c>
    </row>
    <row r="302" s="2" customFormat="1" ht="76.35" customHeight="1">
      <c r="A302" s="39"/>
      <c r="B302" s="40"/>
      <c r="C302" s="219" t="s">
        <v>394</v>
      </c>
      <c r="D302" s="219" t="s">
        <v>123</v>
      </c>
      <c r="E302" s="220" t="s">
        <v>395</v>
      </c>
      <c r="F302" s="221" t="s">
        <v>396</v>
      </c>
      <c r="G302" s="222" t="s">
        <v>126</v>
      </c>
      <c r="H302" s="223">
        <v>2.5</v>
      </c>
      <c r="I302" s="224"/>
      <c r="J302" s="225">
        <f>ROUND(I302*H302,2)</f>
        <v>0</v>
      </c>
      <c r="K302" s="221" t="s">
        <v>127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0.089219999999999994</v>
      </c>
      <c r="R302" s="228">
        <f>Q302*H302</f>
        <v>0.22304999999999997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128</v>
      </c>
      <c r="AT302" s="230" t="s">
        <v>123</v>
      </c>
      <c r="AU302" s="230" t="s">
        <v>85</v>
      </c>
      <c r="AY302" s="18" t="s">
        <v>121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81</v>
      </c>
      <c r="BK302" s="231">
        <f>ROUND(I302*H302,2)</f>
        <v>0</v>
      </c>
      <c r="BL302" s="18" t="s">
        <v>128</v>
      </c>
      <c r="BM302" s="230" t="s">
        <v>397</v>
      </c>
    </row>
    <row r="303" s="13" customFormat="1">
      <c r="A303" s="13"/>
      <c r="B303" s="232"/>
      <c r="C303" s="233"/>
      <c r="D303" s="234" t="s">
        <v>130</v>
      </c>
      <c r="E303" s="235" t="s">
        <v>1</v>
      </c>
      <c r="F303" s="236" t="s">
        <v>131</v>
      </c>
      <c r="G303" s="233"/>
      <c r="H303" s="237">
        <v>2.5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130</v>
      </c>
      <c r="AU303" s="243" t="s">
        <v>85</v>
      </c>
      <c r="AV303" s="13" t="s">
        <v>85</v>
      </c>
      <c r="AW303" s="13" t="s">
        <v>32</v>
      </c>
      <c r="AX303" s="13" t="s">
        <v>81</v>
      </c>
      <c r="AY303" s="243" t="s">
        <v>121</v>
      </c>
    </row>
    <row r="304" s="12" customFormat="1" ht="22.8" customHeight="1">
      <c r="A304" s="12"/>
      <c r="B304" s="203"/>
      <c r="C304" s="204"/>
      <c r="D304" s="205" t="s">
        <v>75</v>
      </c>
      <c r="E304" s="217" t="s">
        <v>179</v>
      </c>
      <c r="F304" s="217" t="s">
        <v>398</v>
      </c>
      <c r="G304" s="204"/>
      <c r="H304" s="204"/>
      <c r="I304" s="207"/>
      <c r="J304" s="218">
        <f>BK304</f>
        <v>0</v>
      </c>
      <c r="K304" s="204"/>
      <c r="L304" s="209"/>
      <c r="M304" s="210"/>
      <c r="N304" s="211"/>
      <c r="O304" s="211"/>
      <c r="P304" s="212">
        <f>SUM(P305:P385)</f>
        <v>0</v>
      </c>
      <c r="Q304" s="211"/>
      <c r="R304" s="212">
        <f>SUM(R305:R385)</f>
        <v>2.1572829318000002</v>
      </c>
      <c r="S304" s="211"/>
      <c r="T304" s="213">
        <f>SUM(T305:T385)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4" t="s">
        <v>81</v>
      </c>
      <c r="AT304" s="215" t="s">
        <v>75</v>
      </c>
      <c r="AU304" s="215" t="s">
        <v>81</v>
      </c>
      <c r="AY304" s="214" t="s">
        <v>121</v>
      </c>
      <c r="BK304" s="216">
        <f>SUM(BK305:BK385)</f>
        <v>0</v>
      </c>
    </row>
    <row r="305" s="2" customFormat="1" ht="37.8" customHeight="1">
      <c r="A305" s="39"/>
      <c r="B305" s="40"/>
      <c r="C305" s="219" t="s">
        <v>399</v>
      </c>
      <c r="D305" s="219" t="s">
        <v>123</v>
      </c>
      <c r="E305" s="220" t="s">
        <v>400</v>
      </c>
      <c r="F305" s="221" t="s">
        <v>401</v>
      </c>
      <c r="G305" s="222" t="s">
        <v>182</v>
      </c>
      <c r="H305" s="223">
        <v>37.5</v>
      </c>
      <c r="I305" s="224"/>
      <c r="J305" s="225">
        <f>ROUND(I305*H305,2)</f>
        <v>0</v>
      </c>
      <c r="K305" s="221" t="s">
        <v>127</v>
      </c>
      <c r="L305" s="45"/>
      <c r="M305" s="226" t="s">
        <v>1</v>
      </c>
      <c r="N305" s="227" t="s">
        <v>41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128</v>
      </c>
      <c r="AT305" s="230" t="s">
        <v>123</v>
      </c>
      <c r="AU305" s="230" t="s">
        <v>85</v>
      </c>
      <c r="AY305" s="18" t="s">
        <v>121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81</v>
      </c>
      <c r="BK305" s="231">
        <f>ROUND(I305*H305,2)</f>
        <v>0</v>
      </c>
      <c r="BL305" s="18" t="s">
        <v>128</v>
      </c>
      <c r="BM305" s="230" t="s">
        <v>402</v>
      </c>
    </row>
    <row r="306" s="2" customFormat="1" ht="24.15" customHeight="1">
      <c r="A306" s="39"/>
      <c r="B306" s="40"/>
      <c r="C306" s="277" t="s">
        <v>403</v>
      </c>
      <c r="D306" s="277" t="s">
        <v>268</v>
      </c>
      <c r="E306" s="278" t="s">
        <v>404</v>
      </c>
      <c r="F306" s="279" t="s">
        <v>405</v>
      </c>
      <c r="G306" s="280" t="s">
        <v>182</v>
      </c>
      <c r="H306" s="281">
        <v>38.063000000000002</v>
      </c>
      <c r="I306" s="282"/>
      <c r="J306" s="283">
        <f>ROUND(I306*H306,2)</f>
        <v>0</v>
      </c>
      <c r="K306" s="279" t="s">
        <v>127</v>
      </c>
      <c r="L306" s="284"/>
      <c r="M306" s="285" t="s">
        <v>1</v>
      </c>
      <c r="N306" s="286" t="s">
        <v>41</v>
      </c>
      <c r="O306" s="92"/>
      <c r="P306" s="228">
        <f>O306*H306</f>
        <v>0</v>
      </c>
      <c r="Q306" s="228">
        <v>0.00027</v>
      </c>
      <c r="R306" s="228">
        <f>Q306*H306</f>
        <v>0.010277010000000001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179</v>
      </c>
      <c r="AT306" s="230" t="s">
        <v>268</v>
      </c>
      <c r="AU306" s="230" t="s">
        <v>85</v>
      </c>
      <c r="AY306" s="18" t="s">
        <v>121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81</v>
      </c>
      <c r="BK306" s="231">
        <f>ROUND(I306*H306,2)</f>
        <v>0</v>
      </c>
      <c r="BL306" s="18" t="s">
        <v>128</v>
      </c>
      <c r="BM306" s="230" t="s">
        <v>406</v>
      </c>
    </row>
    <row r="307" s="13" customFormat="1">
      <c r="A307" s="13"/>
      <c r="B307" s="232"/>
      <c r="C307" s="233"/>
      <c r="D307" s="234" t="s">
        <v>130</v>
      </c>
      <c r="E307" s="235" t="s">
        <v>1</v>
      </c>
      <c r="F307" s="236" t="s">
        <v>407</v>
      </c>
      <c r="G307" s="233"/>
      <c r="H307" s="237">
        <v>37.5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130</v>
      </c>
      <c r="AU307" s="243" t="s">
        <v>85</v>
      </c>
      <c r="AV307" s="13" t="s">
        <v>85</v>
      </c>
      <c r="AW307" s="13" t="s">
        <v>32</v>
      </c>
      <c r="AX307" s="13" t="s">
        <v>81</v>
      </c>
      <c r="AY307" s="243" t="s">
        <v>121</v>
      </c>
    </row>
    <row r="308" s="13" customFormat="1">
      <c r="A308" s="13"/>
      <c r="B308" s="232"/>
      <c r="C308" s="233"/>
      <c r="D308" s="234" t="s">
        <v>130</v>
      </c>
      <c r="E308" s="233"/>
      <c r="F308" s="236" t="s">
        <v>408</v>
      </c>
      <c r="G308" s="233"/>
      <c r="H308" s="237">
        <v>38.063000000000002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130</v>
      </c>
      <c r="AU308" s="243" t="s">
        <v>85</v>
      </c>
      <c r="AV308" s="13" t="s">
        <v>85</v>
      </c>
      <c r="AW308" s="13" t="s">
        <v>4</v>
      </c>
      <c r="AX308" s="13" t="s">
        <v>81</v>
      </c>
      <c r="AY308" s="243" t="s">
        <v>121</v>
      </c>
    </row>
    <row r="309" s="2" customFormat="1" ht="16.5" customHeight="1">
      <c r="A309" s="39"/>
      <c r="B309" s="40"/>
      <c r="C309" s="277" t="s">
        <v>409</v>
      </c>
      <c r="D309" s="277" t="s">
        <v>268</v>
      </c>
      <c r="E309" s="278" t="s">
        <v>410</v>
      </c>
      <c r="F309" s="279" t="s">
        <v>411</v>
      </c>
      <c r="G309" s="280" t="s">
        <v>412</v>
      </c>
      <c r="H309" s="281">
        <v>1</v>
      </c>
      <c r="I309" s="282"/>
      <c r="J309" s="283">
        <f>ROUND(I309*H309,2)</f>
        <v>0</v>
      </c>
      <c r="K309" s="279" t="s">
        <v>1</v>
      </c>
      <c r="L309" s="284"/>
      <c r="M309" s="285" t="s">
        <v>1</v>
      </c>
      <c r="N309" s="286" t="s">
        <v>41</v>
      </c>
      <c r="O309" s="92"/>
      <c r="P309" s="228">
        <f>O309*H309</f>
        <v>0</v>
      </c>
      <c r="Q309" s="228">
        <v>0.00064999999999999997</v>
      </c>
      <c r="R309" s="228">
        <f>Q309*H309</f>
        <v>0.00064999999999999997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179</v>
      </c>
      <c r="AT309" s="230" t="s">
        <v>268</v>
      </c>
      <c r="AU309" s="230" t="s">
        <v>85</v>
      </c>
      <c r="AY309" s="18" t="s">
        <v>121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81</v>
      </c>
      <c r="BK309" s="231">
        <f>ROUND(I309*H309,2)</f>
        <v>0</v>
      </c>
      <c r="BL309" s="18" t="s">
        <v>128</v>
      </c>
      <c r="BM309" s="230" t="s">
        <v>413</v>
      </c>
    </row>
    <row r="310" s="2" customFormat="1" ht="37.8" customHeight="1">
      <c r="A310" s="39"/>
      <c r="B310" s="40"/>
      <c r="C310" s="219" t="s">
        <v>414</v>
      </c>
      <c r="D310" s="219" t="s">
        <v>123</v>
      </c>
      <c r="E310" s="220" t="s">
        <v>415</v>
      </c>
      <c r="F310" s="221" t="s">
        <v>416</v>
      </c>
      <c r="G310" s="222" t="s">
        <v>182</v>
      </c>
      <c r="H310" s="223">
        <v>34.5</v>
      </c>
      <c r="I310" s="224"/>
      <c r="J310" s="225">
        <f>ROUND(I310*H310,2)</f>
        <v>0</v>
      </c>
      <c r="K310" s="221" t="s">
        <v>127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128</v>
      </c>
      <c r="AT310" s="230" t="s">
        <v>123</v>
      </c>
      <c r="AU310" s="230" t="s">
        <v>85</v>
      </c>
      <c r="AY310" s="18" t="s">
        <v>121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81</v>
      </c>
      <c r="BK310" s="231">
        <f>ROUND(I310*H310,2)</f>
        <v>0</v>
      </c>
      <c r="BL310" s="18" t="s">
        <v>128</v>
      </c>
      <c r="BM310" s="230" t="s">
        <v>417</v>
      </c>
    </row>
    <row r="311" s="13" customFormat="1">
      <c r="A311" s="13"/>
      <c r="B311" s="232"/>
      <c r="C311" s="233"/>
      <c r="D311" s="234" t="s">
        <v>130</v>
      </c>
      <c r="E311" s="235" t="s">
        <v>1</v>
      </c>
      <c r="F311" s="236" t="s">
        <v>418</v>
      </c>
      <c r="G311" s="233"/>
      <c r="H311" s="237">
        <v>34.5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130</v>
      </c>
      <c r="AU311" s="243" t="s">
        <v>85</v>
      </c>
      <c r="AV311" s="13" t="s">
        <v>85</v>
      </c>
      <c r="AW311" s="13" t="s">
        <v>32</v>
      </c>
      <c r="AX311" s="13" t="s">
        <v>81</v>
      </c>
      <c r="AY311" s="243" t="s">
        <v>121</v>
      </c>
    </row>
    <row r="312" s="2" customFormat="1" ht="24.15" customHeight="1">
      <c r="A312" s="39"/>
      <c r="B312" s="40"/>
      <c r="C312" s="277" t="s">
        <v>419</v>
      </c>
      <c r="D312" s="277" t="s">
        <v>268</v>
      </c>
      <c r="E312" s="278" t="s">
        <v>420</v>
      </c>
      <c r="F312" s="279" t="s">
        <v>421</v>
      </c>
      <c r="G312" s="280" t="s">
        <v>182</v>
      </c>
      <c r="H312" s="281">
        <v>35.018000000000001</v>
      </c>
      <c r="I312" s="282"/>
      <c r="J312" s="283">
        <f>ROUND(I312*H312,2)</f>
        <v>0</v>
      </c>
      <c r="K312" s="279" t="s">
        <v>127</v>
      </c>
      <c r="L312" s="284"/>
      <c r="M312" s="285" t="s">
        <v>1</v>
      </c>
      <c r="N312" s="286" t="s">
        <v>41</v>
      </c>
      <c r="O312" s="92"/>
      <c r="P312" s="228">
        <f>O312*H312</f>
        <v>0</v>
      </c>
      <c r="Q312" s="228">
        <v>0.00106</v>
      </c>
      <c r="R312" s="228">
        <f>Q312*H312</f>
        <v>0.037119079999999999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179</v>
      </c>
      <c r="AT312" s="230" t="s">
        <v>268</v>
      </c>
      <c r="AU312" s="230" t="s">
        <v>85</v>
      </c>
      <c r="AY312" s="18" t="s">
        <v>121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81</v>
      </c>
      <c r="BK312" s="231">
        <f>ROUND(I312*H312,2)</f>
        <v>0</v>
      </c>
      <c r="BL312" s="18" t="s">
        <v>128</v>
      </c>
      <c r="BM312" s="230" t="s">
        <v>422</v>
      </c>
    </row>
    <row r="313" s="13" customFormat="1">
      <c r="A313" s="13"/>
      <c r="B313" s="232"/>
      <c r="C313" s="233"/>
      <c r="D313" s="234" t="s">
        <v>130</v>
      </c>
      <c r="E313" s="235" t="s">
        <v>1</v>
      </c>
      <c r="F313" s="236" t="s">
        <v>418</v>
      </c>
      <c r="G313" s="233"/>
      <c r="H313" s="237">
        <v>34.5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130</v>
      </c>
      <c r="AU313" s="243" t="s">
        <v>85</v>
      </c>
      <c r="AV313" s="13" t="s">
        <v>85</v>
      </c>
      <c r="AW313" s="13" t="s">
        <v>32</v>
      </c>
      <c r="AX313" s="13" t="s">
        <v>81</v>
      </c>
      <c r="AY313" s="243" t="s">
        <v>121</v>
      </c>
    </row>
    <row r="314" s="13" customFormat="1">
      <c r="A314" s="13"/>
      <c r="B314" s="232"/>
      <c r="C314" s="233"/>
      <c r="D314" s="234" t="s">
        <v>130</v>
      </c>
      <c r="E314" s="233"/>
      <c r="F314" s="236" t="s">
        <v>423</v>
      </c>
      <c r="G314" s="233"/>
      <c r="H314" s="237">
        <v>35.018000000000001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130</v>
      </c>
      <c r="AU314" s="243" t="s">
        <v>85</v>
      </c>
      <c r="AV314" s="13" t="s">
        <v>85</v>
      </c>
      <c r="AW314" s="13" t="s">
        <v>4</v>
      </c>
      <c r="AX314" s="13" t="s">
        <v>81</v>
      </c>
      <c r="AY314" s="243" t="s">
        <v>121</v>
      </c>
    </row>
    <row r="315" s="2" customFormat="1" ht="16.5" customHeight="1">
      <c r="A315" s="39"/>
      <c r="B315" s="40"/>
      <c r="C315" s="277" t="s">
        <v>424</v>
      </c>
      <c r="D315" s="277" t="s">
        <v>268</v>
      </c>
      <c r="E315" s="278" t="s">
        <v>425</v>
      </c>
      <c r="F315" s="279" t="s">
        <v>426</v>
      </c>
      <c r="G315" s="280" t="s">
        <v>412</v>
      </c>
      <c r="H315" s="281">
        <v>3</v>
      </c>
      <c r="I315" s="282"/>
      <c r="J315" s="283">
        <f>ROUND(I315*H315,2)</f>
        <v>0</v>
      </c>
      <c r="K315" s="279" t="s">
        <v>1</v>
      </c>
      <c r="L315" s="284"/>
      <c r="M315" s="285" t="s">
        <v>1</v>
      </c>
      <c r="N315" s="286" t="s">
        <v>41</v>
      </c>
      <c r="O315" s="92"/>
      <c r="P315" s="228">
        <f>O315*H315</f>
        <v>0</v>
      </c>
      <c r="Q315" s="228">
        <v>0.0023</v>
      </c>
      <c r="R315" s="228">
        <f>Q315*H315</f>
        <v>0.0068999999999999999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179</v>
      </c>
      <c r="AT315" s="230" t="s">
        <v>268</v>
      </c>
      <c r="AU315" s="230" t="s">
        <v>85</v>
      </c>
      <c r="AY315" s="18" t="s">
        <v>121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81</v>
      </c>
      <c r="BK315" s="231">
        <f>ROUND(I315*H315,2)</f>
        <v>0</v>
      </c>
      <c r="BL315" s="18" t="s">
        <v>128</v>
      </c>
      <c r="BM315" s="230" t="s">
        <v>427</v>
      </c>
    </row>
    <row r="316" s="2" customFormat="1" ht="44.25" customHeight="1">
      <c r="A316" s="39"/>
      <c r="B316" s="40"/>
      <c r="C316" s="219" t="s">
        <v>428</v>
      </c>
      <c r="D316" s="219" t="s">
        <v>123</v>
      </c>
      <c r="E316" s="220" t="s">
        <v>429</v>
      </c>
      <c r="F316" s="221" t="s">
        <v>430</v>
      </c>
      <c r="G316" s="222" t="s">
        <v>182</v>
      </c>
      <c r="H316" s="223">
        <v>69.299999999999997</v>
      </c>
      <c r="I316" s="224"/>
      <c r="J316" s="225">
        <f>ROUND(I316*H316,2)</f>
        <v>0</v>
      </c>
      <c r="K316" s="221" t="s">
        <v>127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128</v>
      </c>
      <c r="AT316" s="230" t="s">
        <v>123</v>
      </c>
      <c r="AU316" s="230" t="s">
        <v>85</v>
      </c>
      <c r="AY316" s="18" t="s">
        <v>121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81</v>
      </c>
      <c r="BK316" s="231">
        <f>ROUND(I316*H316,2)</f>
        <v>0</v>
      </c>
      <c r="BL316" s="18" t="s">
        <v>128</v>
      </c>
      <c r="BM316" s="230" t="s">
        <v>431</v>
      </c>
    </row>
    <row r="317" s="2" customFormat="1" ht="24.15" customHeight="1">
      <c r="A317" s="39"/>
      <c r="B317" s="40"/>
      <c r="C317" s="277" t="s">
        <v>432</v>
      </c>
      <c r="D317" s="277" t="s">
        <v>268</v>
      </c>
      <c r="E317" s="278" t="s">
        <v>433</v>
      </c>
      <c r="F317" s="279" t="s">
        <v>434</v>
      </c>
      <c r="G317" s="280" t="s">
        <v>182</v>
      </c>
      <c r="H317" s="281">
        <v>70.340000000000003</v>
      </c>
      <c r="I317" s="282"/>
      <c r="J317" s="283">
        <f>ROUND(I317*H317,2)</f>
        <v>0</v>
      </c>
      <c r="K317" s="279" t="s">
        <v>127</v>
      </c>
      <c r="L317" s="284"/>
      <c r="M317" s="285" t="s">
        <v>1</v>
      </c>
      <c r="N317" s="286" t="s">
        <v>41</v>
      </c>
      <c r="O317" s="92"/>
      <c r="P317" s="228">
        <f>O317*H317</f>
        <v>0</v>
      </c>
      <c r="Q317" s="228">
        <v>0.0031800000000000001</v>
      </c>
      <c r="R317" s="228">
        <f>Q317*H317</f>
        <v>0.22368120000000002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179</v>
      </c>
      <c r="AT317" s="230" t="s">
        <v>268</v>
      </c>
      <c r="AU317" s="230" t="s">
        <v>85</v>
      </c>
      <c r="AY317" s="18" t="s">
        <v>121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81</v>
      </c>
      <c r="BK317" s="231">
        <f>ROUND(I317*H317,2)</f>
        <v>0</v>
      </c>
      <c r="BL317" s="18" t="s">
        <v>128</v>
      </c>
      <c r="BM317" s="230" t="s">
        <v>435</v>
      </c>
    </row>
    <row r="318" s="13" customFormat="1">
      <c r="A318" s="13"/>
      <c r="B318" s="232"/>
      <c r="C318" s="233"/>
      <c r="D318" s="234" t="s">
        <v>130</v>
      </c>
      <c r="E318" s="235" t="s">
        <v>1</v>
      </c>
      <c r="F318" s="236" t="s">
        <v>436</v>
      </c>
      <c r="G318" s="233"/>
      <c r="H318" s="237">
        <v>69.299999999999997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130</v>
      </c>
      <c r="AU318" s="243" t="s">
        <v>85</v>
      </c>
      <c r="AV318" s="13" t="s">
        <v>85</v>
      </c>
      <c r="AW318" s="13" t="s">
        <v>32</v>
      </c>
      <c r="AX318" s="13" t="s">
        <v>81</v>
      </c>
      <c r="AY318" s="243" t="s">
        <v>121</v>
      </c>
    </row>
    <row r="319" s="13" customFormat="1">
      <c r="A319" s="13"/>
      <c r="B319" s="232"/>
      <c r="C319" s="233"/>
      <c r="D319" s="234" t="s">
        <v>130</v>
      </c>
      <c r="E319" s="233"/>
      <c r="F319" s="236" t="s">
        <v>437</v>
      </c>
      <c r="G319" s="233"/>
      <c r="H319" s="237">
        <v>70.340000000000003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130</v>
      </c>
      <c r="AU319" s="243" t="s">
        <v>85</v>
      </c>
      <c r="AV319" s="13" t="s">
        <v>85</v>
      </c>
      <c r="AW319" s="13" t="s">
        <v>4</v>
      </c>
      <c r="AX319" s="13" t="s">
        <v>81</v>
      </c>
      <c r="AY319" s="243" t="s">
        <v>121</v>
      </c>
    </row>
    <row r="320" s="2" customFormat="1" ht="44.25" customHeight="1">
      <c r="A320" s="39"/>
      <c r="B320" s="40"/>
      <c r="C320" s="219" t="s">
        <v>438</v>
      </c>
      <c r="D320" s="219" t="s">
        <v>123</v>
      </c>
      <c r="E320" s="220" t="s">
        <v>439</v>
      </c>
      <c r="F320" s="221" t="s">
        <v>440</v>
      </c>
      <c r="G320" s="222" t="s">
        <v>412</v>
      </c>
      <c r="H320" s="223">
        <v>7</v>
      </c>
      <c r="I320" s="224"/>
      <c r="J320" s="225">
        <f>ROUND(I320*H320,2)</f>
        <v>0</v>
      </c>
      <c r="K320" s="221" t="s">
        <v>127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128</v>
      </c>
      <c r="AT320" s="230" t="s">
        <v>123</v>
      </c>
      <c r="AU320" s="230" t="s">
        <v>85</v>
      </c>
      <c r="AY320" s="18" t="s">
        <v>121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81</v>
      </c>
      <c r="BK320" s="231">
        <f>ROUND(I320*H320,2)</f>
        <v>0</v>
      </c>
      <c r="BL320" s="18" t="s">
        <v>128</v>
      </c>
      <c r="BM320" s="230" t="s">
        <v>441</v>
      </c>
    </row>
    <row r="321" s="13" customFormat="1">
      <c r="A321" s="13"/>
      <c r="B321" s="232"/>
      <c r="C321" s="233"/>
      <c r="D321" s="234" t="s">
        <v>130</v>
      </c>
      <c r="E321" s="235" t="s">
        <v>1</v>
      </c>
      <c r="F321" s="236" t="s">
        <v>442</v>
      </c>
      <c r="G321" s="233"/>
      <c r="H321" s="237">
        <v>7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130</v>
      </c>
      <c r="AU321" s="243" t="s">
        <v>85</v>
      </c>
      <c r="AV321" s="13" t="s">
        <v>85</v>
      </c>
      <c r="AW321" s="13" t="s">
        <v>32</v>
      </c>
      <c r="AX321" s="13" t="s">
        <v>81</v>
      </c>
      <c r="AY321" s="243" t="s">
        <v>121</v>
      </c>
    </row>
    <row r="322" s="2" customFormat="1" ht="16.5" customHeight="1">
      <c r="A322" s="39"/>
      <c r="B322" s="40"/>
      <c r="C322" s="277" t="s">
        <v>443</v>
      </c>
      <c r="D322" s="277" t="s">
        <v>268</v>
      </c>
      <c r="E322" s="278" t="s">
        <v>444</v>
      </c>
      <c r="F322" s="279" t="s">
        <v>445</v>
      </c>
      <c r="G322" s="280" t="s">
        <v>412</v>
      </c>
      <c r="H322" s="281">
        <v>4</v>
      </c>
      <c r="I322" s="282"/>
      <c r="J322" s="283">
        <f>ROUND(I322*H322,2)</f>
        <v>0</v>
      </c>
      <c r="K322" s="279" t="s">
        <v>127</v>
      </c>
      <c r="L322" s="284"/>
      <c r="M322" s="285" t="s">
        <v>1</v>
      </c>
      <c r="N322" s="286" t="s">
        <v>41</v>
      </c>
      <c r="O322" s="92"/>
      <c r="P322" s="228">
        <f>O322*H322</f>
        <v>0</v>
      </c>
      <c r="Q322" s="228">
        <v>0.00022000000000000001</v>
      </c>
      <c r="R322" s="228">
        <f>Q322*H322</f>
        <v>0.00088000000000000003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179</v>
      </c>
      <c r="AT322" s="230" t="s">
        <v>268</v>
      </c>
      <c r="AU322" s="230" t="s">
        <v>85</v>
      </c>
      <c r="AY322" s="18" t="s">
        <v>121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81</v>
      </c>
      <c r="BK322" s="231">
        <f>ROUND(I322*H322,2)</f>
        <v>0</v>
      </c>
      <c r="BL322" s="18" t="s">
        <v>128</v>
      </c>
      <c r="BM322" s="230" t="s">
        <v>446</v>
      </c>
    </row>
    <row r="323" s="2" customFormat="1" ht="16.5" customHeight="1">
      <c r="A323" s="39"/>
      <c r="B323" s="40"/>
      <c r="C323" s="277" t="s">
        <v>447</v>
      </c>
      <c r="D323" s="277" t="s">
        <v>268</v>
      </c>
      <c r="E323" s="278" t="s">
        <v>448</v>
      </c>
      <c r="F323" s="279" t="s">
        <v>449</v>
      </c>
      <c r="G323" s="280" t="s">
        <v>412</v>
      </c>
      <c r="H323" s="281">
        <v>2</v>
      </c>
      <c r="I323" s="282"/>
      <c r="J323" s="283">
        <f>ROUND(I323*H323,2)</f>
        <v>0</v>
      </c>
      <c r="K323" s="279" t="s">
        <v>127</v>
      </c>
      <c r="L323" s="284"/>
      <c r="M323" s="285" t="s">
        <v>1</v>
      </c>
      <c r="N323" s="286" t="s">
        <v>41</v>
      </c>
      <c r="O323" s="92"/>
      <c r="P323" s="228">
        <f>O323*H323</f>
        <v>0</v>
      </c>
      <c r="Q323" s="228">
        <v>0.00036000000000000002</v>
      </c>
      <c r="R323" s="228">
        <f>Q323*H323</f>
        <v>0.00072000000000000005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179</v>
      </c>
      <c r="AT323" s="230" t="s">
        <v>268</v>
      </c>
      <c r="AU323" s="230" t="s">
        <v>85</v>
      </c>
      <c r="AY323" s="18" t="s">
        <v>121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81</v>
      </c>
      <c r="BK323" s="231">
        <f>ROUND(I323*H323,2)</f>
        <v>0</v>
      </c>
      <c r="BL323" s="18" t="s">
        <v>128</v>
      </c>
      <c r="BM323" s="230" t="s">
        <v>450</v>
      </c>
    </row>
    <row r="324" s="2" customFormat="1" ht="16.5" customHeight="1">
      <c r="A324" s="39"/>
      <c r="B324" s="40"/>
      <c r="C324" s="277" t="s">
        <v>451</v>
      </c>
      <c r="D324" s="277" t="s">
        <v>268</v>
      </c>
      <c r="E324" s="278" t="s">
        <v>452</v>
      </c>
      <c r="F324" s="279" t="s">
        <v>453</v>
      </c>
      <c r="G324" s="280" t="s">
        <v>412</v>
      </c>
      <c r="H324" s="281">
        <v>1</v>
      </c>
      <c r="I324" s="282"/>
      <c r="J324" s="283">
        <f>ROUND(I324*H324,2)</f>
        <v>0</v>
      </c>
      <c r="K324" s="279" t="s">
        <v>127</v>
      </c>
      <c r="L324" s="284"/>
      <c r="M324" s="285" t="s">
        <v>1</v>
      </c>
      <c r="N324" s="286" t="s">
        <v>41</v>
      </c>
      <c r="O324" s="92"/>
      <c r="P324" s="228">
        <f>O324*H324</f>
        <v>0</v>
      </c>
      <c r="Q324" s="228">
        <v>0.00029</v>
      </c>
      <c r="R324" s="228">
        <f>Q324*H324</f>
        <v>0.00029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179</v>
      </c>
      <c r="AT324" s="230" t="s">
        <v>268</v>
      </c>
      <c r="AU324" s="230" t="s">
        <v>85</v>
      </c>
      <c r="AY324" s="18" t="s">
        <v>121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81</v>
      </c>
      <c r="BK324" s="231">
        <f>ROUND(I324*H324,2)</f>
        <v>0</v>
      </c>
      <c r="BL324" s="18" t="s">
        <v>128</v>
      </c>
      <c r="BM324" s="230" t="s">
        <v>454</v>
      </c>
    </row>
    <row r="325" s="2" customFormat="1" ht="37.8" customHeight="1">
      <c r="A325" s="39"/>
      <c r="B325" s="40"/>
      <c r="C325" s="219" t="s">
        <v>455</v>
      </c>
      <c r="D325" s="219" t="s">
        <v>123</v>
      </c>
      <c r="E325" s="220" t="s">
        <v>456</v>
      </c>
      <c r="F325" s="221" t="s">
        <v>457</v>
      </c>
      <c r="G325" s="222" t="s">
        <v>412</v>
      </c>
      <c r="H325" s="223">
        <v>3</v>
      </c>
      <c r="I325" s="224"/>
      <c r="J325" s="225">
        <f>ROUND(I325*H325,2)</f>
        <v>0</v>
      </c>
      <c r="K325" s="221" t="s">
        <v>127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128</v>
      </c>
      <c r="AT325" s="230" t="s">
        <v>123</v>
      </c>
      <c r="AU325" s="230" t="s">
        <v>85</v>
      </c>
      <c r="AY325" s="18" t="s">
        <v>121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81</v>
      </c>
      <c r="BK325" s="231">
        <f>ROUND(I325*H325,2)</f>
        <v>0</v>
      </c>
      <c r="BL325" s="18" t="s">
        <v>128</v>
      </c>
      <c r="BM325" s="230" t="s">
        <v>458</v>
      </c>
    </row>
    <row r="326" s="2" customFormat="1" ht="24.15" customHeight="1">
      <c r="A326" s="39"/>
      <c r="B326" s="40"/>
      <c r="C326" s="277" t="s">
        <v>459</v>
      </c>
      <c r="D326" s="277" t="s">
        <v>268</v>
      </c>
      <c r="E326" s="278" t="s">
        <v>460</v>
      </c>
      <c r="F326" s="279" t="s">
        <v>461</v>
      </c>
      <c r="G326" s="280" t="s">
        <v>412</v>
      </c>
      <c r="H326" s="281">
        <v>3</v>
      </c>
      <c r="I326" s="282"/>
      <c r="J326" s="283">
        <f>ROUND(I326*H326,2)</f>
        <v>0</v>
      </c>
      <c r="K326" s="279" t="s">
        <v>127</v>
      </c>
      <c r="L326" s="284"/>
      <c r="M326" s="285" t="s">
        <v>1</v>
      </c>
      <c r="N326" s="286" t="s">
        <v>41</v>
      </c>
      <c r="O326" s="92"/>
      <c r="P326" s="228">
        <f>O326*H326</f>
        <v>0</v>
      </c>
      <c r="Q326" s="228">
        <v>0.0022300000000000002</v>
      </c>
      <c r="R326" s="228">
        <f>Q326*H326</f>
        <v>0.0066900000000000006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179</v>
      </c>
      <c r="AT326" s="230" t="s">
        <v>268</v>
      </c>
      <c r="AU326" s="230" t="s">
        <v>85</v>
      </c>
      <c r="AY326" s="18" t="s">
        <v>121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81</v>
      </c>
      <c r="BK326" s="231">
        <f>ROUND(I326*H326,2)</f>
        <v>0</v>
      </c>
      <c r="BL326" s="18" t="s">
        <v>128</v>
      </c>
      <c r="BM326" s="230" t="s">
        <v>462</v>
      </c>
    </row>
    <row r="327" s="2" customFormat="1" ht="49.05" customHeight="1">
      <c r="A327" s="39"/>
      <c r="B327" s="40"/>
      <c r="C327" s="219" t="s">
        <v>463</v>
      </c>
      <c r="D327" s="219" t="s">
        <v>123</v>
      </c>
      <c r="E327" s="220" t="s">
        <v>464</v>
      </c>
      <c r="F327" s="221" t="s">
        <v>465</v>
      </c>
      <c r="G327" s="222" t="s">
        <v>412</v>
      </c>
      <c r="H327" s="223">
        <v>3</v>
      </c>
      <c r="I327" s="224"/>
      <c r="J327" s="225">
        <f>ROUND(I327*H327,2)</f>
        <v>0</v>
      </c>
      <c r="K327" s="221" t="s">
        <v>127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0.00165</v>
      </c>
      <c r="R327" s="228">
        <f>Q327*H327</f>
        <v>0.0049499999999999995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128</v>
      </c>
      <c r="AT327" s="230" t="s">
        <v>123</v>
      </c>
      <c r="AU327" s="230" t="s">
        <v>85</v>
      </c>
      <c r="AY327" s="18" t="s">
        <v>121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81</v>
      </c>
      <c r="BK327" s="231">
        <f>ROUND(I327*H327,2)</f>
        <v>0</v>
      </c>
      <c r="BL327" s="18" t="s">
        <v>128</v>
      </c>
      <c r="BM327" s="230" t="s">
        <v>466</v>
      </c>
    </row>
    <row r="328" s="2" customFormat="1" ht="24.15" customHeight="1">
      <c r="A328" s="39"/>
      <c r="B328" s="40"/>
      <c r="C328" s="277" t="s">
        <v>467</v>
      </c>
      <c r="D328" s="277" t="s">
        <v>268</v>
      </c>
      <c r="E328" s="278" t="s">
        <v>468</v>
      </c>
      <c r="F328" s="279" t="s">
        <v>469</v>
      </c>
      <c r="G328" s="280" t="s">
        <v>412</v>
      </c>
      <c r="H328" s="281">
        <v>3</v>
      </c>
      <c r="I328" s="282"/>
      <c r="J328" s="283">
        <f>ROUND(I328*H328,2)</f>
        <v>0</v>
      </c>
      <c r="K328" s="279" t="s">
        <v>127</v>
      </c>
      <c r="L328" s="284"/>
      <c r="M328" s="285" t="s">
        <v>1</v>
      </c>
      <c r="N328" s="286" t="s">
        <v>41</v>
      </c>
      <c r="O328" s="92"/>
      <c r="P328" s="228">
        <f>O328*H328</f>
        <v>0</v>
      </c>
      <c r="Q328" s="228">
        <v>0.023</v>
      </c>
      <c r="R328" s="228">
        <f>Q328*H328</f>
        <v>0.069000000000000006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179</v>
      </c>
      <c r="AT328" s="230" t="s">
        <v>268</v>
      </c>
      <c r="AU328" s="230" t="s">
        <v>85</v>
      </c>
      <c r="AY328" s="18" t="s">
        <v>121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81</v>
      </c>
      <c r="BK328" s="231">
        <f>ROUND(I328*H328,2)</f>
        <v>0</v>
      </c>
      <c r="BL328" s="18" t="s">
        <v>128</v>
      </c>
      <c r="BM328" s="230" t="s">
        <v>470</v>
      </c>
    </row>
    <row r="329" s="2" customFormat="1" ht="24.15" customHeight="1">
      <c r="A329" s="39"/>
      <c r="B329" s="40"/>
      <c r="C329" s="277" t="s">
        <v>471</v>
      </c>
      <c r="D329" s="277" t="s">
        <v>268</v>
      </c>
      <c r="E329" s="278" t="s">
        <v>472</v>
      </c>
      <c r="F329" s="279" t="s">
        <v>473</v>
      </c>
      <c r="G329" s="280" t="s">
        <v>412</v>
      </c>
      <c r="H329" s="281">
        <v>3</v>
      </c>
      <c r="I329" s="282"/>
      <c r="J329" s="283">
        <f>ROUND(I329*H329,2)</f>
        <v>0</v>
      </c>
      <c r="K329" s="279" t="s">
        <v>1</v>
      </c>
      <c r="L329" s="284"/>
      <c r="M329" s="285" t="s">
        <v>1</v>
      </c>
      <c r="N329" s="286" t="s">
        <v>41</v>
      </c>
      <c r="O329" s="92"/>
      <c r="P329" s="228">
        <f>O329*H329</f>
        <v>0</v>
      </c>
      <c r="Q329" s="228">
        <v>0.0040000000000000001</v>
      </c>
      <c r="R329" s="228">
        <f>Q329*H329</f>
        <v>0.012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179</v>
      </c>
      <c r="AT329" s="230" t="s">
        <v>268</v>
      </c>
      <c r="AU329" s="230" t="s">
        <v>85</v>
      </c>
      <c r="AY329" s="18" t="s">
        <v>121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81</v>
      </c>
      <c r="BK329" s="231">
        <f>ROUND(I329*H329,2)</f>
        <v>0</v>
      </c>
      <c r="BL329" s="18" t="s">
        <v>128</v>
      </c>
      <c r="BM329" s="230" t="s">
        <v>474</v>
      </c>
    </row>
    <row r="330" s="2" customFormat="1" ht="24.15" customHeight="1">
      <c r="A330" s="39"/>
      <c r="B330" s="40"/>
      <c r="C330" s="219" t="s">
        <v>475</v>
      </c>
      <c r="D330" s="219" t="s">
        <v>123</v>
      </c>
      <c r="E330" s="220" t="s">
        <v>476</v>
      </c>
      <c r="F330" s="221" t="s">
        <v>477</v>
      </c>
      <c r="G330" s="222" t="s">
        <v>182</v>
      </c>
      <c r="H330" s="223">
        <v>97.5</v>
      </c>
      <c r="I330" s="224"/>
      <c r="J330" s="225">
        <f>ROUND(I330*H330,2)</f>
        <v>0</v>
      </c>
      <c r="K330" s="221" t="s">
        <v>1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128</v>
      </c>
      <c r="AT330" s="230" t="s">
        <v>123</v>
      </c>
      <c r="AU330" s="230" t="s">
        <v>85</v>
      </c>
      <c r="AY330" s="18" t="s">
        <v>121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81</v>
      </c>
      <c r="BK330" s="231">
        <f>ROUND(I330*H330,2)</f>
        <v>0</v>
      </c>
      <c r="BL330" s="18" t="s">
        <v>128</v>
      </c>
      <c r="BM330" s="230" t="s">
        <v>478</v>
      </c>
    </row>
    <row r="331" s="2" customFormat="1" ht="33" customHeight="1">
      <c r="A331" s="39"/>
      <c r="B331" s="40"/>
      <c r="C331" s="219" t="s">
        <v>479</v>
      </c>
      <c r="D331" s="219" t="s">
        <v>123</v>
      </c>
      <c r="E331" s="220" t="s">
        <v>480</v>
      </c>
      <c r="F331" s="221" t="s">
        <v>481</v>
      </c>
      <c r="G331" s="222" t="s">
        <v>482</v>
      </c>
      <c r="H331" s="223">
        <v>1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128</v>
      </c>
      <c r="AT331" s="230" t="s">
        <v>123</v>
      </c>
      <c r="AU331" s="230" t="s">
        <v>85</v>
      </c>
      <c r="AY331" s="18" t="s">
        <v>121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81</v>
      </c>
      <c r="BK331" s="231">
        <f>ROUND(I331*H331,2)</f>
        <v>0</v>
      </c>
      <c r="BL331" s="18" t="s">
        <v>128</v>
      </c>
      <c r="BM331" s="230" t="s">
        <v>483</v>
      </c>
    </row>
    <row r="332" s="2" customFormat="1" ht="24.15" customHeight="1">
      <c r="A332" s="39"/>
      <c r="B332" s="40"/>
      <c r="C332" s="219" t="s">
        <v>484</v>
      </c>
      <c r="D332" s="219" t="s">
        <v>123</v>
      </c>
      <c r="E332" s="220" t="s">
        <v>485</v>
      </c>
      <c r="F332" s="221" t="s">
        <v>486</v>
      </c>
      <c r="G332" s="222" t="s">
        <v>487</v>
      </c>
      <c r="H332" s="223">
        <v>1</v>
      </c>
      <c r="I332" s="224"/>
      <c r="J332" s="225">
        <f>ROUND(I332*H332,2)</f>
        <v>0</v>
      </c>
      <c r="K332" s="221" t="s">
        <v>1</v>
      </c>
      <c r="L332" s="45"/>
      <c r="M332" s="226" t="s">
        <v>1</v>
      </c>
      <c r="N332" s="227" t="s">
        <v>41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128</v>
      </c>
      <c r="AT332" s="230" t="s">
        <v>123</v>
      </c>
      <c r="AU332" s="230" t="s">
        <v>85</v>
      </c>
      <c r="AY332" s="18" t="s">
        <v>121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81</v>
      </c>
      <c r="BK332" s="231">
        <f>ROUND(I332*H332,2)</f>
        <v>0</v>
      </c>
      <c r="BL332" s="18" t="s">
        <v>128</v>
      </c>
      <c r="BM332" s="230" t="s">
        <v>488</v>
      </c>
    </row>
    <row r="333" s="2" customFormat="1" ht="44.25" customHeight="1">
      <c r="A333" s="39"/>
      <c r="B333" s="40"/>
      <c r="C333" s="219" t="s">
        <v>489</v>
      </c>
      <c r="D333" s="219" t="s">
        <v>123</v>
      </c>
      <c r="E333" s="220" t="s">
        <v>490</v>
      </c>
      <c r="F333" s="221" t="s">
        <v>491</v>
      </c>
      <c r="G333" s="222" t="s">
        <v>412</v>
      </c>
      <c r="H333" s="223">
        <v>8</v>
      </c>
      <c r="I333" s="224"/>
      <c r="J333" s="225">
        <f>ROUND(I333*H333,2)</f>
        <v>0</v>
      </c>
      <c r="K333" s="221" t="s">
        <v>127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128</v>
      </c>
      <c r="AT333" s="230" t="s">
        <v>123</v>
      </c>
      <c r="AU333" s="230" t="s">
        <v>85</v>
      </c>
      <c r="AY333" s="18" t="s">
        <v>121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81</v>
      </c>
      <c r="BK333" s="231">
        <f>ROUND(I333*H333,2)</f>
        <v>0</v>
      </c>
      <c r="BL333" s="18" t="s">
        <v>128</v>
      </c>
      <c r="BM333" s="230" t="s">
        <v>492</v>
      </c>
    </row>
    <row r="334" s="13" customFormat="1">
      <c r="A334" s="13"/>
      <c r="B334" s="232"/>
      <c r="C334" s="233"/>
      <c r="D334" s="234" t="s">
        <v>130</v>
      </c>
      <c r="E334" s="235" t="s">
        <v>1</v>
      </c>
      <c r="F334" s="236" t="s">
        <v>493</v>
      </c>
      <c r="G334" s="233"/>
      <c r="H334" s="237">
        <v>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130</v>
      </c>
      <c r="AU334" s="243" t="s">
        <v>85</v>
      </c>
      <c r="AV334" s="13" t="s">
        <v>85</v>
      </c>
      <c r="AW334" s="13" t="s">
        <v>32</v>
      </c>
      <c r="AX334" s="13" t="s">
        <v>81</v>
      </c>
      <c r="AY334" s="243" t="s">
        <v>121</v>
      </c>
    </row>
    <row r="335" s="2" customFormat="1" ht="16.5" customHeight="1">
      <c r="A335" s="39"/>
      <c r="B335" s="40"/>
      <c r="C335" s="277" t="s">
        <v>494</v>
      </c>
      <c r="D335" s="277" t="s">
        <v>268</v>
      </c>
      <c r="E335" s="278" t="s">
        <v>495</v>
      </c>
      <c r="F335" s="279" t="s">
        <v>496</v>
      </c>
      <c r="G335" s="280" t="s">
        <v>412</v>
      </c>
      <c r="H335" s="281">
        <v>6</v>
      </c>
      <c r="I335" s="282"/>
      <c r="J335" s="283">
        <f>ROUND(I335*H335,2)</f>
        <v>0</v>
      </c>
      <c r="K335" s="279" t="s">
        <v>127</v>
      </c>
      <c r="L335" s="284"/>
      <c r="M335" s="285" t="s">
        <v>1</v>
      </c>
      <c r="N335" s="286" t="s">
        <v>41</v>
      </c>
      <c r="O335" s="92"/>
      <c r="P335" s="228">
        <f>O335*H335</f>
        <v>0</v>
      </c>
      <c r="Q335" s="228">
        <v>0.00072000000000000005</v>
      </c>
      <c r="R335" s="228">
        <f>Q335*H335</f>
        <v>0.0043200000000000001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179</v>
      </c>
      <c r="AT335" s="230" t="s">
        <v>268</v>
      </c>
      <c r="AU335" s="230" t="s">
        <v>85</v>
      </c>
      <c r="AY335" s="18" t="s">
        <v>121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81</v>
      </c>
      <c r="BK335" s="231">
        <f>ROUND(I335*H335,2)</f>
        <v>0</v>
      </c>
      <c r="BL335" s="18" t="s">
        <v>128</v>
      </c>
      <c r="BM335" s="230" t="s">
        <v>497</v>
      </c>
    </row>
    <row r="336" s="2" customFormat="1" ht="21.75" customHeight="1">
      <c r="A336" s="39"/>
      <c r="B336" s="40"/>
      <c r="C336" s="277" t="s">
        <v>498</v>
      </c>
      <c r="D336" s="277" t="s">
        <v>268</v>
      </c>
      <c r="E336" s="278" t="s">
        <v>499</v>
      </c>
      <c r="F336" s="279" t="s">
        <v>500</v>
      </c>
      <c r="G336" s="280" t="s">
        <v>412</v>
      </c>
      <c r="H336" s="281">
        <v>2</v>
      </c>
      <c r="I336" s="282"/>
      <c r="J336" s="283">
        <f>ROUND(I336*H336,2)</f>
        <v>0</v>
      </c>
      <c r="K336" s="279" t="s">
        <v>127</v>
      </c>
      <c r="L336" s="284"/>
      <c r="M336" s="285" t="s">
        <v>1</v>
      </c>
      <c r="N336" s="286" t="s">
        <v>41</v>
      </c>
      <c r="O336" s="92"/>
      <c r="P336" s="228">
        <f>O336*H336</f>
        <v>0</v>
      </c>
      <c r="Q336" s="228">
        <v>0.0014</v>
      </c>
      <c r="R336" s="228">
        <f>Q336*H336</f>
        <v>0.0028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179</v>
      </c>
      <c r="AT336" s="230" t="s">
        <v>268</v>
      </c>
      <c r="AU336" s="230" t="s">
        <v>85</v>
      </c>
      <c r="AY336" s="18" t="s">
        <v>121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81</v>
      </c>
      <c r="BK336" s="231">
        <f>ROUND(I336*H336,2)</f>
        <v>0</v>
      </c>
      <c r="BL336" s="18" t="s">
        <v>128</v>
      </c>
      <c r="BM336" s="230" t="s">
        <v>501</v>
      </c>
    </row>
    <row r="337" s="2" customFormat="1" ht="24.15" customHeight="1">
      <c r="A337" s="39"/>
      <c r="B337" s="40"/>
      <c r="C337" s="219" t="s">
        <v>502</v>
      </c>
      <c r="D337" s="219" t="s">
        <v>123</v>
      </c>
      <c r="E337" s="220" t="s">
        <v>503</v>
      </c>
      <c r="F337" s="221" t="s">
        <v>504</v>
      </c>
      <c r="G337" s="222" t="s">
        <v>412</v>
      </c>
      <c r="H337" s="223">
        <v>1</v>
      </c>
      <c r="I337" s="224"/>
      <c r="J337" s="225">
        <f>ROUND(I337*H337,2)</f>
        <v>0</v>
      </c>
      <c r="K337" s="221" t="s">
        <v>127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128</v>
      </c>
      <c r="AT337" s="230" t="s">
        <v>123</v>
      </c>
      <c r="AU337" s="230" t="s">
        <v>85</v>
      </c>
      <c r="AY337" s="18" t="s">
        <v>121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81</v>
      </c>
      <c r="BK337" s="231">
        <f>ROUND(I337*H337,2)</f>
        <v>0</v>
      </c>
      <c r="BL337" s="18" t="s">
        <v>128</v>
      </c>
      <c r="BM337" s="230" t="s">
        <v>505</v>
      </c>
    </row>
    <row r="338" s="2" customFormat="1" ht="24.15" customHeight="1">
      <c r="A338" s="39"/>
      <c r="B338" s="40"/>
      <c r="C338" s="219" t="s">
        <v>506</v>
      </c>
      <c r="D338" s="219" t="s">
        <v>123</v>
      </c>
      <c r="E338" s="220" t="s">
        <v>507</v>
      </c>
      <c r="F338" s="221" t="s">
        <v>508</v>
      </c>
      <c r="G338" s="222" t="s">
        <v>412</v>
      </c>
      <c r="H338" s="223">
        <v>1</v>
      </c>
      <c r="I338" s="224"/>
      <c r="J338" s="225">
        <f>ROUND(I338*H338,2)</f>
        <v>0</v>
      </c>
      <c r="K338" s="221" t="s">
        <v>127</v>
      </c>
      <c r="L338" s="45"/>
      <c r="M338" s="226" t="s">
        <v>1</v>
      </c>
      <c r="N338" s="227" t="s">
        <v>41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128</v>
      </c>
      <c r="AT338" s="230" t="s">
        <v>123</v>
      </c>
      <c r="AU338" s="230" t="s">
        <v>85</v>
      </c>
      <c r="AY338" s="18" t="s">
        <v>121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81</v>
      </c>
      <c r="BK338" s="231">
        <f>ROUND(I338*H338,2)</f>
        <v>0</v>
      </c>
      <c r="BL338" s="18" t="s">
        <v>128</v>
      </c>
      <c r="BM338" s="230" t="s">
        <v>509</v>
      </c>
    </row>
    <row r="339" s="2" customFormat="1" ht="44.25" customHeight="1">
      <c r="A339" s="39"/>
      <c r="B339" s="40"/>
      <c r="C339" s="219" t="s">
        <v>510</v>
      </c>
      <c r="D339" s="219" t="s">
        <v>123</v>
      </c>
      <c r="E339" s="220" t="s">
        <v>511</v>
      </c>
      <c r="F339" s="221" t="s">
        <v>512</v>
      </c>
      <c r="G339" s="222" t="s">
        <v>412</v>
      </c>
      <c r="H339" s="223">
        <v>2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41</v>
      </c>
      <c r="O339" s="92"/>
      <c r="P339" s="228">
        <f>O339*H339</f>
        <v>0</v>
      </c>
      <c r="Q339" s="228">
        <v>0.0016692</v>
      </c>
      <c r="R339" s="228">
        <f>Q339*H339</f>
        <v>0.0033384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128</v>
      </c>
      <c r="AT339" s="230" t="s">
        <v>123</v>
      </c>
      <c r="AU339" s="230" t="s">
        <v>85</v>
      </c>
      <c r="AY339" s="18" t="s">
        <v>121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81</v>
      </c>
      <c r="BK339" s="231">
        <f>ROUND(I339*H339,2)</f>
        <v>0</v>
      </c>
      <c r="BL339" s="18" t="s">
        <v>128</v>
      </c>
      <c r="BM339" s="230" t="s">
        <v>513</v>
      </c>
    </row>
    <row r="340" s="2" customFormat="1" ht="24.15" customHeight="1">
      <c r="A340" s="39"/>
      <c r="B340" s="40"/>
      <c r="C340" s="277" t="s">
        <v>514</v>
      </c>
      <c r="D340" s="277" t="s">
        <v>268</v>
      </c>
      <c r="E340" s="278" t="s">
        <v>515</v>
      </c>
      <c r="F340" s="279" t="s">
        <v>516</v>
      </c>
      <c r="G340" s="280" t="s">
        <v>412</v>
      </c>
      <c r="H340" s="281">
        <v>2</v>
      </c>
      <c r="I340" s="282"/>
      <c r="J340" s="283">
        <f>ROUND(I340*H340,2)</f>
        <v>0</v>
      </c>
      <c r="K340" s="279" t="s">
        <v>1</v>
      </c>
      <c r="L340" s="284"/>
      <c r="M340" s="285" t="s">
        <v>1</v>
      </c>
      <c r="N340" s="286" t="s">
        <v>41</v>
      </c>
      <c r="O340" s="92"/>
      <c r="P340" s="228">
        <f>O340*H340</f>
        <v>0</v>
      </c>
      <c r="Q340" s="228">
        <v>0.012200000000000001</v>
      </c>
      <c r="R340" s="228">
        <f>Q340*H340</f>
        <v>0.024400000000000002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179</v>
      </c>
      <c r="AT340" s="230" t="s">
        <v>268</v>
      </c>
      <c r="AU340" s="230" t="s">
        <v>85</v>
      </c>
      <c r="AY340" s="18" t="s">
        <v>121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81</v>
      </c>
      <c r="BK340" s="231">
        <f>ROUND(I340*H340,2)</f>
        <v>0</v>
      </c>
      <c r="BL340" s="18" t="s">
        <v>128</v>
      </c>
      <c r="BM340" s="230" t="s">
        <v>517</v>
      </c>
    </row>
    <row r="341" s="2" customFormat="1" ht="44.25" customHeight="1">
      <c r="A341" s="39"/>
      <c r="B341" s="40"/>
      <c r="C341" s="219" t="s">
        <v>518</v>
      </c>
      <c r="D341" s="219" t="s">
        <v>123</v>
      </c>
      <c r="E341" s="220" t="s">
        <v>519</v>
      </c>
      <c r="F341" s="221" t="s">
        <v>520</v>
      </c>
      <c r="G341" s="222" t="s">
        <v>412</v>
      </c>
      <c r="H341" s="223">
        <v>2</v>
      </c>
      <c r="I341" s="224"/>
      <c r="J341" s="225">
        <f>ROUND(I341*H341,2)</f>
        <v>0</v>
      </c>
      <c r="K341" s="221" t="s">
        <v>127</v>
      </c>
      <c r="L341" s="45"/>
      <c r="M341" s="226" t="s">
        <v>1</v>
      </c>
      <c r="N341" s="227" t="s">
        <v>41</v>
      </c>
      <c r="O341" s="92"/>
      <c r="P341" s="228">
        <f>O341*H341</f>
        <v>0</v>
      </c>
      <c r="Q341" s="228">
        <v>0.00167</v>
      </c>
      <c r="R341" s="228">
        <f>Q341*H341</f>
        <v>0.0033400000000000001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128</v>
      </c>
      <c r="AT341" s="230" t="s">
        <v>123</v>
      </c>
      <c r="AU341" s="230" t="s">
        <v>85</v>
      </c>
      <c r="AY341" s="18" t="s">
        <v>121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81</v>
      </c>
      <c r="BK341" s="231">
        <f>ROUND(I341*H341,2)</f>
        <v>0</v>
      </c>
      <c r="BL341" s="18" t="s">
        <v>128</v>
      </c>
      <c r="BM341" s="230" t="s">
        <v>521</v>
      </c>
    </row>
    <row r="342" s="13" customFormat="1">
      <c r="A342" s="13"/>
      <c r="B342" s="232"/>
      <c r="C342" s="233"/>
      <c r="D342" s="234" t="s">
        <v>130</v>
      </c>
      <c r="E342" s="235" t="s">
        <v>1</v>
      </c>
      <c r="F342" s="236" t="s">
        <v>522</v>
      </c>
      <c r="G342" s="233"/>
      <c r="H342" s="237">
        <v>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130</v>
      </c>
      <c r="AU342" s="243" t="s">
        <v>85</v>
      </c>
      <c r="AV342" s="13" t="s">
        <v>85</v>
      </c>
      <c r="AW342" s="13" t="s">
        <v>32</v>
      </c>
      <c r="AX342" s="13" t="s">
        <v>81</v>
      </c>
      <c r="AY342" s="243" t="s">
        <v>121</v>
      </c>
    </row>
    <row r="343" s="2" customFormat="1" ht="21.75" customHeight="1">
      <c r="A343" s="39"/>
      <c r="B343" s="40"/>
      <c r="C343" s="277" t="s">
        <v>523</v>
      </c>
      <c r="D343" s="277" t="s">
        <v>268</v>
      </c>
      <c r="E343" s="278" t="s">
        <v>524</v>
      </c>
      <c r="F343" s="279" t="s">
        <v>525</v>
      </c>
      <c r="G343" s="280" t="s">
        <v>412</v>
      </c>
      <c r="H343" s="281">
        <v>1</v>
      </c>
      <c r="I343" s="282"/>
      <c r="J343" s="283">
        <f>ROUND(I343*H343,2)</f>
        <v>0</v>
      </c>
      <c r="K343" s="279" t="s">
        <v>127</v>
      </c>
      <c r="L343" s="284"/>
      <c r="M343" s="285" t="s">
        <v>1</v>
      </c>
      <c r="N343" s="286" t="s">
        <v>41</v>
      </c>
      <c r="O343" s="92"/>
      <c r="P343" s="228">
        <f>O343*H343</f>
        <v>0</v>
      </c>
      <c r="Q343" s="228">
        <v>0.010699999999999999</v>
      </c>
      <c r="R343" s="228">
        <f>Q343*H343</f>
        <v>0.010699999999999999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179</v>
      </c>
      <c r="AT343" s="230" t="s">
        <v>268</v>
      </c>
      <c r="AU343" s="230" t="s">
        <v>85</v>
      </c>
      <c r="AY343" s="18" t="s">
        <v>121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81</v>
      </c>
      <c r="BK343" s="231">
        <f>ROUND(I343*H343,2)</f>
        <v>0</v>
      </c>
      <c r="BL343" s="18" t="s">
        <v>128</v>
      </c>
      <c r="BM343" s="230" t="s">
        <v>526</v>
      </c>
    </row>
    <row r="344" s="2" customFormat="1" ht="16.5" customHeight="1">
      <c r="A344" s="39"/>
      <c r="B344" s="40"/>
      <c r="C344" s="277" t="s">
        <v>527</v>
      </c>
      <c r="D344" s="277" t="s">
        <v>268</v>
      </c>
      <c r="E344" s="278" t="s">
        <v>528</v>
      </c>
      <c r="F344" s="279" t="s">
        <v>529</v>
      </c>
      <c r="G344" s="280" t="s">
        <v>412</v>
      </c>
      <c r="H344" s="281">
        <v>1</v>
      </c>
      <c r="I344" s="282"/>
      <c r="J344" s="283">
        <f>ROUND(I344*H344,2)</f>
        <v>0</v>
      </c>
      <c r="K344" s="279" t="s">
        <v>1</v>
      </c>
      <c r="L344" s="284"/>
      <c r="M344" s="285" t="s">
        <v>1</v>
      </c>
      <c r="N344" s="286" t="s">
        <v>41</v>
      </c>
      <c r="O344" s="92"/>
      <c r="P344" s="228">
        <f>O344*H344</f>
        <v>0</v>
      </c>
      <c r="Q344" s="228">
        <v>0.012500000000000001</v>
      </c>
      <c r="R344" s="228">
        <f>Q344*H344</f>
        <v>0.012500000000000001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179</v>
      </c>
      <c r="AT344" s="230" t="s">
        <v>268</v>
      </c>
      <c r="AU344" s="230" t="s">
        <v>85</v>
      </c>
      <c r="AY344" s="18" t="s">
        <v>121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81</v>
      </c>
      <c r="BK344" s="231">
        <f>ROUND(I344*H344,2)</f>
        <v>0</v>
      </c>
      <c r="BL344" s="18" t="s">
        <v>128</v>
      </c>
      <c r="BM344" s="230" t="s">
        <v>530</v>
      </c>
    </row>
    <row r="345" s="2" customFormat="1" ht="44.25" customHeight="1">
      <c r="A345" s="39"/>
      <c r="B345" s="40"/>
      <c r="C345" s="219" t="s">
        <v>531</v>
      </c>
      <c r="D345" s="219" t="s">
        <v>123</v>
      </c>
      <c r="E345" s="220" t="s">
        <v>532</v>
      </c>
      <c r="F345" s="221" t="s">
        <v>533</v>
      </c>
      <c r="G345" s="222" t="s">
        <v>412</v>
      </c>
      <c r="H345" s="223">
        <v>2</v>
      </c>
      <c r="I345" s="224"/>
      <c r="J345" s="225">
        <f>ROUND(I345*H345,2)</f>
        <v>0</v>
      </c>
      <c r="K345" s="221" t="s">
        <v>127</v>
      </c>
      <c r="L345" s="45"/>
      <c r="M345" s="226" t="s">
        <v>1</v>
      </c>
      <c r="N345" s="227" t="s">
        <v>41</v>
      </c>
      <c r="O345" s="92"/>
      <c r="P345" s="228">
        <f>O345*H345</f>
        <v>0</v>
      </c>
      <c r="Q345" s="228">
        <v>0.0028243999999999999</v>
      </c>
      <c r="R345" s="228">
        <f>Q345*H345</f>
        <v>0.0056487999999999998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128</v>
      </c>
      <c r="AT345" s="230" t="s">
        <v>123</v>
      </c>
      <c r="AU345" s="230" t="s">
        <v>85</v>
      </c>
      <c r="AY345" s="18" t="s">
        <v>121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81</v>
      </c>
      <c r="BK345" s="231">
        <f>ROUND(I345*H345,2)</f>
        <v>0</v>
      </c>
      <c r="BL345" s="18" t="s">
        <v>128</v>
      </c>
      <c r="BM345" s="230" t="s">
        <v>534</v>
      </c>
    </row>
    <row r="346" s="13" customFormat="1">
      <c r="A346" s="13"/>
      <c r="B346" s="232"/>
      <c r="C346" s="233"/>
      <c r="D346" s="234" t="s">
        <v>130</v>
      </c>
      <c r="E346" s="235" t="s">
        <v>1</v>
      </c>
      <c r="F346" s="236" t="s">
        <v>522</v>
      </c>
      <c r="G346" s="233"/>
      <c r="H346" s="237">
        <v>2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130</v>
      </c>
      <c r="AU346" s="243" t="s">
        <v>85</v>
      </c>
      <c r="AV346" s="13" t="s">
        <v>85</v>
      </c>
      <c r="AW346" s="13" t="s">
        <v>32</v>
      </c>
      <c r="AX346" s="13" t="s">
        <v>81</v>
      </c>
      <c r="AY346" s="243" t="s">
        <v>121</v>
      </c>
    </row>
    <row r="347" s="2" customFormat="1" ht="24.15" customHeight="1">
      <c r="A347" s="39"/>
      <c r="B347" s="40"/>
      <c r="C347" s="277" t="s">
        <v>535</v>
      </c>
      <c r="D347" s="277" t="s">
        <v>268</v>
      </c>
      <c r="E347" s="278" t="s">
        <v>536</v>
      </c>
      <c r="F347" s="279" t="s">
        <v>537</v>
      </c>
      <c r="G347" s="280" t="s">
        <v>412</v>
      </c>
      <c r="H347" s="281">
        <v>1</v>
      </c>
      <c r="I347" s="282"/>
      <c r="J347" s="283">
        <f>ROUND(I347*H347,2)</f>
        <v>0</v>
      </c>
      <c r="K347" s="279" t="s">
        <v>127</v>
      </c>
      <c r="L347" s="284"/>
      <c r="M347" s="285" t="s">
        <v>1</v>
      </c>
      <c r="N347" s="286" t="s">
        <v>41</v>
      </c>
      <c r="O347" s="92"/>
      <c r="P347" s="228">
        <f>O347*H347</f>
        <v>0</v>
      </c>
      <c r="Q347" s="228">
        <v>0.013899999999999999</v>
      </c>
      <c r="R347" s="228">
        <f>Q347*H347</f>
        <v>0.013899999999999999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179</v>
      </c>
      <c r="AT347" s="230" t="s">
        <v>268</v>
      </c>
      <c r="AU347" s="230" t="s">
        <v>85</v>
      </c>
      <c r="AY347" s="18" t="s">
        <v>121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81</v>
      </c>
      <c r="BK347" s="231">
        <f>ROUND(I347*H347,2)</f>
        <v>0</v>
      </c>
      <c r="BL347" s="18" t="s">
        <v>128</v>
      </c>
      <c r="BM347" s="230" t="s">
        <v>538</v>
      </c>
    </row>
    <row r="348" s="2" customFormat="1" ht="16.5" customHeight="1">
      <c r="A348" s="39"/>
      <c r="B348" s="40"/>
      <c r="C348" s="277" t="s">
        <v>539</v>
      </c>
      <c r="D348" s="277" t="s">
        <v>268</v>
      </c>
      <c r="E348" s="278" t="s">
        <v>540</v>
      </c>
      <c r="F348" s="279" t="s">
        <v>541</v>
      </c>
      <c r="G348" s="280" t="s">
        <v>412</v>
      </c>
      <c r="H348" s="281">
        <v>1</v>
      </c>
      <c r="I348" s="282"/>
      <c r="J348" s="283">
        <f>ROUND(I348*H348,2)</f>
        <v>0</v>
      </c>
      <c r="K348" s="279" t="s">
        <v>1</v>
      </c>
      <c r="L348" s="284"/>
      <c r="M348" s="285" t="s">
        <v>1</v>
      </c>
      <c r="N348" s="286" t="s">
        <v>41</v>
      </c>
      <c r="O348" s="92"/>
      <c r="P348" s="228">
        <f>O348*H348</f>
        <v>0</v>
      </c>
      <c r="Q348" s="228">
        <v>0.014</v>
      </c>
      <c r="R348" s="228">
        <f>Q348*H348</f>
        <v>0.014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179</v>
      </c>
      <c r="AT348" s="230" t="s">
        <v>268</v>
      </c>
      <c r="AU348" s="230" t="s">
        <v>85</v>
      </c>
      <c r="AY348" s="18" t="s">
        <v>121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81</v>
      </c>
      <c r="BK348" s="231">
        <f>ROUND(I348*H348,2)</f>
        <v>0</v>
      </c>
      <c r="BL348" s="18" t="s">
        <v>128</v>
      </c>
      <c r="BM348" s="230" t="s">
        <v>542</v>
      </c>
    </row>
    <row r="349" s="2" customFormat="1" ht="37.8" customHeight="1">
      <c r="A349" s="39"/>
      <c r="B349" s="40"/>
      <c r="C349" s="219" t="s">
        <v>543</v>
      </c>
      <c r="D349" s="219" t="s">
        <v>123</v>
      </c>
      <c r="E349" s="220" t="s">
        <v>544</v>
      </c>
      <c r="F349" s="221" t="s">
        <v>545</v>
      </c>
      <c r="G349" s="222" t="s">
        <v>182</v>
      </c>
      <c r="H349" s="223">
        <v>4</v>
      </c>
      <c r="I349" s="224"/>
      <c r="J349" s="225">
        <f>ROUND(I349*H349,2)</f>
        <v>0</v>
      </c>
      <c r="K349" s="221" t="s">
        <v>127</v>
      </c>
      <c r="L349" s="45"/>
      <c r="M349" s="226" t="s">
        <v>1</v>
      </c>
      <c r="N349" s="227" t="s">
        <v>41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128</v>
      </c>
      <c r="AT349" s="230" t="s">
        <v>123</v>
      </c>
      <c r="AU349" s="230" t="s">
        <v>85</v>
      </c>
      <c r="AY349" s="18" t="s">
        <v>121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81</v>
      </c>
      <c r="BK349" s="231">
        <f>ROUND(I349*H349,2)</f>
        <v>0</v>
      </c>
      <c r="BL349" s="18" t="s">
        <v>128</v>
      </c>
      <c r="BM349" s="230" t="s">
        <v>546</v>
      </c>
    </row>
    <row r="350" s="2" customFormat="1" ht="24.15" customHeight="1">
      <c r="A350" s="39"/>
      <c r="B350" s="40"/>
      <c r="C350" s="277" t="s">
        <v>547</v>
      </c>
      <c r="D350" s="277" t="s">
        <v>268</v>
      </c>
      <c r="E350" s="278" t="s">
        <v>548</v>
      </c>
      <c r="F350" s="279" t="s">
        <v>549</v>
      </c>
      <c r="G350" s="280" t="s">
        <v>182</v>
      </c>
      <c r="H350" s="281">
        <v>4.1200000000000001</v>
      </c>
      <c r="I350" s="282"/>
      <c r="J350" s="283">
        <f>ROUND(I350*H350,2)</f>
        <v>0</v>
      </c>
      <c r="K350" s="279" t="s">
        <v>127</v>
      </c>
      <c r="L350" s="284"/>
      <c r="M350" s="285" t="s">
        <v>1</v>
      </c>
      <c r="N350" s="286" t="s">
        <v>41</v>
      </c>
      <c r="O350" s="92"/>
      <c r="P350" s="228">
        <f>O350*H350</f>
        <v>0</v>
      </c>
      <c r="Q350" s="228">
        <v>0.00214</v>
      </c>
      <c r="R350" s="228">
        <f>Q350*H350</f>
        <v>0.0088167999999999996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179</v>
      </c>
      <c r="AT350" s="230" t="s">
        <v>268</v>
      </c>
      <c r="AU350" s="230" t="s">
        <v>85</v>
      </c>
      <c r="AY350" s="18" t="s">
        <v>121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81</v>
      </c>
      <c r="BK350" s="231">
        <f>ROUND(I350*H350,2)</f>
        <v>0</v>
      </c>
      <c r="BL350" s="18" t="s">
        <v>128</v>
      </c>
      <c r="BM350" s="230" t="s">
        <v>550</v>
      </c>
    </row>
    <row r="351" s="13" customFormat="1">
      <c r="A351" s="13"/>
      <c r="B351" s="232"/>
      <c r="C351" s="233"/>
      <c r="D351" s="234" t="s">
        <v>130</v>
      </c>
      <c r="E351" s="235" t="s">
        <v>1</v>
      </c>
      <c r="F351" s="236" t="s">
        <v>551</v>
      </c>
      <c r="G351" s="233"/>
      <c r="H351" s="237">
        <v>4.1200000000000001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130</v>
      </c>
      <c r="AU351" s="243" t="s">
        <v>85</v>
      </c>
      <c r="AV351" s="13" t="s">
        <v>85</v>
      </c>
      <c r="AW351" s="13" t="s">
        <v>32</v>
      </c>
      <c r="AX351" s="13" t="s">
        <v>81</v>
      </c>
      <c r="AY351" s="243" t="s">
        <v>121</v>
      </c>
    </row>
    <row r="352" s="2" customFormat="1" ht="44.25" customHeight="1">
      <c r="A352" s="39"/>
      <c r="B352" s="40"/>
      <c r="C352" s="219" t="s">
        <v>552</v>
      </c>
      <c r="D352" s="219" t="s">
        <v>123</v>
      </c>
      <c r="E352" s="220" t="s">
        <v>553</v>
      </c>
      <c r="F352" s="221" t="s">
        <v>554</v>
      </c>
      <c r="G352" s="222" t="s">
        <v>412</v>
      </c>
      <c r="H352" s="223">
        <v>16</v>
      </c>
      <c r="I352" s="224"/>
      <c r="J352" s="225">
        <f>ROUND(I352*H352,2)</f>
        <v>0</v>
      </c>
      <c r="K352" s="221" t="s">
        <v>127</v>
      </c>
      <c r="L352" s="45"/>
      <c r="M352" s="226" t="s">
        <v>1</v>
      </c>
      <c r="N352" s="227" t="s">
        <v>41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128</v>
      </c>
      <c r="AT352" s="230" t="s">
        <v>123</v>
      </c>
      <c r="AU352" s="230" t="s">
        <v>85</v>
      </c>
      <c r="AY352" s="18" t="s">
        <v>121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81</v>
      </c>
      <c r="BK352" s="231">
        <f>ROUND(I352*H352,2)</f>
        <v>0</v>
      </c>
      <c r="BL352" s="18" t="s">
        <v>128</v>
      </c>
      <c r="BM352" s="230" t="s">
        <v>555</v>
      </c>
    </row>
    <row r="353" s="13" customFormat="1">
      <c r="A353" s="13"/>
      <c r="B353" s="232"/>
      <c r="C353" s="233"/>
      <c r="D353" s="234" t="s">
        <v>130</v>
      </c>
      <c r="E353" s="235" t="s">
        <v>1</v>
      </c>
      <c r="F353" s="236" t="s">
        <v>556</v>
      </c>
      <c r="G353" s="233"/>
      <c r="H353" s="237">
        <v>16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130</v>
      </c>
      <c r="AU353" s="243" t="s">
        <v>85</v>
      </c>
      <c r="AV353" s="13" t="s">
        <v>85</v>
      </c>
      <c r="AW353" s="13" t="s">
        <v>32</v>
      </c>
      <c r="AX353" s="13" t="s">
        <v>81</v>
      </c>
      <c r="AY353" s="243" t="s">
        <v>121</v>
      </c>
    </row>
    <row r="354" s="2" customFormat="1" ht="16.5" customHeight="1">
      <c r="A354" s="39"/>
      <c r="B354" s="40"/>
      <c r="C354" s="277" t="s">
        <v>557</v>
      </c>
      <c r="D354" s="277" t="s">
        <v>268</v>
      </c>
      <c r="E354" s="278" t="s">
        <v>558</v>
      </c>
      <c r="F354" s="279" t="s">
        <v>559</v>
      </c>
      <c r="G354" s="280" t="s">
        <v>412</v>
      </c>
      <c r="H354" s="281">
        <v>3</v>
      </c>
      <c r="I354" s="282"/>
      <c r="J354" s="283">
        <f>ROUND(I354*H354,2)</f>
        <v>0</v>
      </c>
      <c r="K354" s="279" t="s">
        <v>127</v>
      </c>
      <c r="L354" s="284"/>
      <c r="M354" s="285" t="s">
        <v>1</v>
      </c>
      <c r="N354" s="286" t="s">
        <v>41</v>
      </c>
      <c r="O354" s="92"/>
      <c r="P354" s="228">
        <f>O354*H354</f>
        <v>0</v>
      </c>
      <c r="Q354" s="228">
        <v>0.00042999999999999999</v>
      </c>
      <c r="R354" s="228">
        <f>Q354*H354</f>
        <v>0.0012899999999999999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179</v>
      </c>
      <c r="AT354" s="230" t="s">
        <v>268</v>
      </c>
      <c r="AU354" s="230" t="s">
        <v>85</v>
      </c>
      <c r="AY354" s="18" t="s">
        <v>121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81</v>
      </c>
      <c r="BK354" s="231">
        <f>ROUND(I354*H354,2)</f>
        <v>0</v>
      </c>
      <c r="BL354" s="18" t="s">
        <v>128</v>
      </c>
      <c r="BM354" s="230" t="s">
        <v>560</v>
      </c>
    </row>
    <row r="355" s="2" customFormat="1" ht="16.5" customHeight="1">
      <c r="A355" s="39"/>
      <c r="B355" s="40"/>
      <c r="C355" s="277" t="s">
        <v>561</v>
      </c>
      <c r="D355" s="277" t="s">
        <v>268</v>
      </c>
      <c r="E355" s="278" t="s">
        <v>562</v>
      </c>
      <c r="F355" s="279" t="s">
        <v>563</v>
      </c>
      <c r="G355" s="280" t="s">
        <v>412</v>
      </c>
      <c r="H355" s="281">
        <v>2</v>
      </c>
      <c r="I355" s="282"/>
      <c r="J355" s="283">
        <f>ROUND(I355*H355,2)</f>
        <v>0</v>
      </c>
      <c r="K355" s="279" t="s">
        <v>127</v>
      </c>
      <c r="L355" s="284"/>
      <c r="M355" s="285" t="s">
        <v>1</v>
      </c>
      <c r="N355" s="286" t="s">
        <v>41</v>
      </c>
      <c r="O355" s="92"/>
      <c r="P355" s="228">
        <f>O355*H355</f>
        <v>0</v>
      </c>
      <c r="Q355" s="228">
        <v>0.00038999999999999999</v>
      </c>
      <c r="R355" s="228">
        <f>Q355*H355</f>
        <v>0.00077999999999999999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179</v>
      </c>
      <c r="AT355" s="230" t="s">
        <v>268</v>
      </c>
      <c r="AU355" s="230" t="s">
        <v>85</v>
      </c>
      <c r="AY355" s="18" t="s">
        <v>121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81</v>
      </c>
      <c r="BK355" s="231">
        <f>ROUND(I355*H355,2)</f>
        <v>0</v>
      </c>
      <c r="BL355" s="18" t="s">
        <v>128</v>
      </c>
      <c r="BM355" s="230" t="s">
        <v>564</v>
      </c>
    </row>
    <row r="356" s="2" customFormat="1" ht="16.5" customHeight="1">
      <c r="A356" s="39"/>
      <c r="B356" s="40"/>
      <c r="C356" s="277" t="s">
        <v>565</v>
      </c>
      <c r="D356" s="277" t="s">
        <v>268</v>
      </c>
      <c r="E356" s="278" t="s">
        <v>566</v>
      </c>
      <c r="F356" s="279" t="s">
        <v>567</v>
      </c>
      <c r="G356" s="280" t="s">
        <v>412</v>
      </c>
      <c r="H356" s="281">
        <v>11</v>
      </c>
      <c r="I356" s="282"/>
      <c r="J356" s="283">
        <f>ROUND(I356*H356,2)</f>
        <v>0</v>
      </c>
      <c r="K356" s="279" t="s">
        <v>1</v>
      </c>
      <c r="L356" s="284"/>
      <c r="M356" s="285" t="s">
        <v>1</v>
      </c>
      <c r="N356" s="286" t="s">
        <v>41</v>
      </c>
      <c r="O356" s="92"/>
      <c r="P356" s="228">
        <f>O356*H356</f>
        <v>0</v>
      </c>
      <c r="Q356" s="228">
        <v>0.00048000000000000001</v>
      </c>
      <c r="R356" s="228">
        <f>Q356*H356</f>
        <v>0.00528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179</v>
      </c>
      <c r="AT356" s="230" t="s">
        <v>268</v>
      </c>
      <c r="AU356" s="230" t="s">
        <v>85</v>
      </c>
      <c r="AY356" s="18" t="s">
        <v>121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81</v>
      </c>
      <c r="BK356" s="231">
        <f>ROUND(I356*H356,2)</f>
        <v>0</v>
      </c>
      <c r="BL356" s="18" t="s">
        <v>128</v>
      </c>
      <c r="BM356" s="230" t="s">
        <v>568</v>
      </c>
    </row>
    <row r="357" s="2" customFormat="1" ht="49.05" customHeight="1">
      <c r="A357" s="39"/>
      <c r="B357" s="40"/>
      <c r="C357" s="219" t="s">
        <v>569</v>
      </c>
      <c r="D357" s="219" t="s">
        <v>123</v>
      </c>
      <c r="E357" s="220" t="s">
        <v>570</v>
      </c>
      <c r="F357" s="221" t="s">
        <v>571</v>
      </c>
      <c r="G357" s="222" t="s">
        <v>412</v>
      </c>
      <c r="H357" s="223">
        <v>1</v>
      </c>
      <c r="I357" s="224"/>
      <c r="J357" s="225">
        <f>ROUND(I357*H357,2)</f>
        <v>0</v>
      </c>
      <c r="K357" s="221" t="s">
        <v>127</v>
      </c>
      <c r="L357" s="45"/>
      <c r="M357" s="226" t="s">
        <v>1</v>
      </c>
      <c r="N357" s="227" t="s">
        <v>41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128</v>
      </c>
      <c r="AT357" s="230" t="s">
        <v>123</v>
      </c>
      <c r="AU357" s="230" t="s">
        <v>85</v>
      </c>
      <c r="AY357" s="18" t="s">
        <v>121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81</v>
      </c>
      <c r="BK357" s="231">
        <f>ROUND(I357*H357,2)</f>
        <v>0</v>
      </c>
      <c r="BL357" s="18" t="s">
        <v>128</v>
      </c>
      <c r="BM357" s="230" t="s">
        <v>572</v>
      </c>
    </row>
    <row r="358" s="2" customFormat="1" ht="24.15" customHeight="1">
      <c r="A358" s="39"/>
      <c r="B358" s="40"/>
      <c r="C358" s="277" t="s">
        <v>573</v>
      </c>
      <c r="D358" s="277" t="s">
        <v>268</v>
      </c>
      <c r="E358" s="278" t="s">
        <v>574</v>
      </c>
      <c r="F358" s="279" t="s">
        <v>575</v>
      </c>
      <c r="G358" s="280" t="s">
        <v>412</v>
      </c>
      <c r="H358" s="281">
        <v>1</v>
      </c>
      <c r="I358" s="282"/>
      <c r="J358" s="283">
        <f>ROUND(I358*H358,2)</f>
        <v>0</v>
      </c>
      <c r="K358" s="279" t="s">
        <v>127</v>
      </c>
      <c r="L358" s="284"/>
      <c r="M358" s="285" t="s">
        <v>1</v>
      </c>
      <c r="N358" s="286" t="s">
        <v>41</v>
      </c>
      <c r="O358" s="92"/>
      <c r="P358" s="228">
        <f>O358*H358</f>
        <v>0</v>
      </c>
      <c r="Q358" s="228">
        <v>0.0020999999999999999</v>
      </c>
      <c r="R358" s="228">
        <f>Q358*H358</f>
        <v>0.0020999999999999999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179</v>
      </c>
      <c r="AT358" s="230" t="s">
        <v>268</v>
      </c>
      <c r="AU358" s="230" t="s">
        <v>85</v>
      </c>
      <c r="AY358" s="18" t="s">
        <v>121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81</v>
      </c>
      <c r="BK358" s="231">
        <f>ROUND(I358*H358,2)</f>
        <v>0</v>
      </c>
      <c r="BL358" s="18" t="s">
        <v>128</v>
      </c>
      <c r="BM358" s="230" t="s">
        <v>576</v>
      </c>
    </row>
    <row r="359" s="2" customFormat="1" ht="24.15" customHeight="1">
      <c r="A359" s="39"/>
      <c r="B359" s="40"/>
      <c r="C359" s="277" t="s">
        <v>577</v>
      </c>
      <c r="D359" s="277" t="s">
        <v>268</v>
      </c>
      <c r="E359" s="278" t="s">
        <v>578</v>
      </c>
      <c r="F359" s="279" t="s">
        <v>579</v>
      </c>
      <c r="G359" s="280" t="s">
        <v>412</v>
      </c>
      <c r="H359" s="281">
        <v>1</v>
      </c>
      <c r="I359" s="282"/>
      <c r="J359" s="283">
        <f>ROUND(I359*H359,2)</f>
        <v>0</v>
      </c>
      <c r="K359" s="279" t="s">
        <v>1</v>
      </c>
      <c r="L359" s="284"/>
      <c r="M359" s="285" t="s">
        <v>1</v>
      </c>
      <c r="N359" s="286" t="s">
        <v>41</v>
      </c>
      <c r="O359" s="92"/>
      <c r="P359" s="228">
        <f>O359*H359</f>
        <v>0</v>
      </c>
      <c r="Q359" s="228">
        <v>0.0033</v>
      </c>
      <c r="R359" s="228">
        <f>Q359*H359</f>
        <v>0.0033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179</v>
      </c>
      <c r="AT359" s="230" t="s">
        <v>268</v>
      </c>
      <c r="AU359" s="230" t="s">
        <v>85</v>
      </c>
      <c r="AY359" s="18" t="s">
        <v>121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81</v>
      </c>
      <c r="BK359" s="231">
        <f>ROUND(I359*H359,2)</f>
        <v>0</v>
      </c>
      <c r="BL359" s="18" t="s">
        <v>128</v>
      </c>
      <c r="BM359" s="230" t="s">
        <v>580</v>
      </c>
    </row>
    <row r="360" s="2" customFormat="1" ht="49.05" customHeight="1">
      <c r="A360" s="39"/>
      <c r="B360" s="40"/>
      <c r="C360" s="219" t="s">
        <v>581</v>
      </c>
      <c r="D360" s="219" t="s">
        <v>123</v>
      </c>
      <c r="E360" s="220" t="s">
        <v>582</v>
      </c>
      <c r="F360" s="221" t="s">
        <v>583</v>
      </c>
      <c r="G360" s="222" t="s">
        <v>412</v>
      </c>
      <c r="H360" s="223">
        <v>5</v>
      </c>
      <c r="I360" s="224"/>
      <c r="J360" s="225">
        <f>ROUND(I360*H360,2)</f>
        <v>0</v>
      </c>
      <c r="K360" s="221" t="s">
        <v>127</v>
      </c>
      <c r="L360" s="45"/>
      <c r="M360" s="226" t="s">
        <v>1</v>
      </c>
      <c r="N360" s="227" t="s">
        <v>41</v>
      </c>
      <c r="O360" s="92"/>
      <c r="P360" s="228">
        <f>O360*H360</f>
        <v>0</v>
      </c>
      <c r="Q360" s="228">
        <v>0.00161652</v>
      </c>
      <c r="R360" s="228">
        <f>Q360*H360</f>
        <v>0.0080826000000000005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128</v>
      </c>
      <c r="AT360" s="230" t="s">
        <v>123</v>
      </c>
      <c r="AU360" s="230" t="s">
        <v>85</v>
      </c>
      <c r="AY360" s="18" t="s">
        <v>121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81</v>
      </c>
      <c r="BK360" s="231">
        <f>ROUND(I360*H360,2)</f>
        <v>0</v>
      </c>
      <c r="BL360" s="18" t="s">
        <v>128</v>
      </c>
      <c r="BM360" s="230" t="s">
        <v>584</v>
      </c>
    </row>
    <row r="361" s="2" customFormat="1" ht="24.15" customHeight="1">
      <c r="A361" s="39"/>
      <c r="B361" s="40"/>
      <c r="C361" s="277" t="s">
        <v>585</v>
      </c>
      <c r="D361" s="277" t="s">
        <v>268</v>
      </c>
      <c r="E361" s="278" t="s">
        <v>586</v>
      </c>
      <c r="F361" s="279" t="s">
        <v>587</v>
      </c>
      <c r="G361" s="280" t="s">
        <v>412</v>
      </c>
      <c r="H361" s="281">
        <v>5</v>
      </c>
      <c r="I361" s="282"/>
      <c r="J361" s="283">
        <f>ROUND(I361*H361,2)</f>
        <v>0</v>
      </c>
      <c r="K361" s="279" t="s">
        <v>127</v>
      </c>
      <c r="L361" s="284"/>
      <c r="M361" s="285" t="s">
        <v>1</v>
      </c>
      <c r="N361" s="286" t="s">
        <v>41</v>
      </c>
      <c r="O361" s="92"/>
      <c r="P361" s="228">
        <f>O361*H361</f>
        <v>0</v>
      </c>
      <c r="Q361" s="228">
        <v>0.017999999999999999</v>
      </c>
      <c r="R361" s="228">
        <f>Q361*H361</f>
        <v>0.089999999999999997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179</v>
      </c>
      <c r="AT361" s="230" t="s">
        <v>268</v>
      </c>
      <c r="AU361" s="230" t="s">
        <v>85</v>
      </c>
      <c r="AY361" s="18" t="s">
        <v>121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81</v>
      </c>
      <c r="BK361" s="231">
        <f>ROUND(I361*H361,2)</f>
        <v>0</v>
      </c>
      <c r="BL361" s="18" t="s">
        <v>128</v>
      </c>
      <c r="BM361" s="230" t="s">
        <v>588</v>
      </c>
    </row>
    <row r="362" s="2" customFormat="1" ht="24.15" customHeight="1">
      <c r="A362" s="39"/>
      <c r="B362" s="40"/>
      <c r="C362" s="277" t="s">
        <v>589</v>
      </c>
      <c r="D362" s="277" t="s">
        <v>268</v>
      </c>
      <c r="E362" s="278" t="s">
        <v>590</v>
      </c>
      <c r="F362" s="279" t="s">
        <v>591</v>
      </c>
      <c r="G362" s="280" t="s">
        <v>412</v>
      </c>
      <c r="H362" s="281">
        <v>5</v>
      </c>
      <c r="I362" s="282"/>
      <c r="J362" s="283">
        <f>ROUND(I362*H362,2)</f>
        <v>0</v>
      </c>
      <c r="K362" s="279" t="s">
        <v>1</v>
      </c>
      <c r="L362" s="284"/>
      <c r="M362" s="285" t="s">
        <v>1</v>
      </c>
      <c r="N362" s="286" t="s">
        <v>41</v>
      </c>
      <c r="O362" s="92"/>
      <c r="P362" s="228">
        <f>O362*H362</f>
        <v>0</v>
      </c>
      <c r="Q362" s="228">
        <v>0.0035000000000000001</v>
      </c>
      <c r="R362" s="228">
        <f>Q362*H362</f>
        <v>0.017500000000000002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179</v>
      </c>
      <c r="AT362" s="230" t="s">
        <v>268</v>
      </c>
      <c r="AU362" s="230" t="s">
        <v>85</v>
      </c>
      <c r="AY362" s="18" t="s">
        <v>121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81</v>
      </c>
      <c r="BK362" s="231">
        <f>ROUND(I362*H362,2)</f>
        <v>0</v>
      </c>
      <c r="BL362" s="18" t="s">
        <v>128</v>
      </c>
      <c r="BM362" s="230" t="s">
        <v>592</v>
      </c>
    </row>
    <row r="363" s="2" customFormat="1" ht="24.15" customHeight="1">
      <c r="A363" s="39"/>
      <c r="B363" s="40"/>
      <c r="C363" s="219" t="s">
        <v>593</v>
      </c>
      <c r="D363" s="219" t="s">
        <v>123</v>
      </c>
      <c r="E363" s="220" t="s">
        <v>594</v>
      </c>
      <c r="F363" s="221" t="s">
        <v>595</v>
      </c>
      <c r="G363" s="222" t="s">
        <v>412</v>
      </c>
      <c r="H363" s="223">
        <v>1</v>
      </c>
      <c r="I363" s="224"/>
      <c r="J363" s="225">
        <f>ROUND(I363*H363,2)</f>
        <v>0</v>
      </c>
      <c r="K363" s="221" t="s">
        <v>127</v>
      </c>
      <c r="L363" s="45"/>
      <c r="M363" s="226" t="s">
        <v>1</v>
      </c>
      <c r="N363" s="227" t="s">
        <v>41</v>
      </c>
      <c r="O363" s="92"/>
      <c r="P363" s="228">
        <f>O363*H363</f>
        <v>0</v>
      </c>
      <c r="Q363" s="228">
        <v>0.0013628</v>
      </c>
      <c r="R363" s="228">
        <f>Q363*H363</f>
        <v>0.0013628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128</v>
      </c>
      <c r="AT363" s="230" t="s">
        <v>123</v>
      </c>
      <c r="AU363" s="230" t="s">
        <v>85</v>
      </c>
      <c r="AY363" s="18" t="s">
        <v>121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81</v>
      </c>
      <c r="BK363" s="231">
        <f>ROUND(I363*H363,2)</f>
        <v>0</v>
      </c>
      <c r="BL363" s="18" t="s">
        <v>128</v>
      </c>
      <c r="BM363" s="230" t="s">
        <v>596</v>
      </c>
    </row>
    <row r="364" s="2" customFormat="1" ht="24.15" customHeight="1">
      <c r="A364" s="39"/>
      <c r="B364" s="40"/>
      <c r="C364" s="277" t="s">
        <v>597</v>
      </c>
      <c r="D364" s="277" t="s">
        <v>268</v>
      </c>
      <c r="E364" s="278" t="s">
        <v>598</v>
      </c>
      <c r="F364" s="279" t="s">
        <v>599</v>
      </c>
      <c r="G364" s="280" t="s">
        <v>412</v>
      </c>
      <c r="H364" s="281">
        <v>1</v>
      </c>
      <c r="I364" s="282"/>
      <c r="J364" s="283">
        <f>ROUND(I364*H364,2)</f>
        <v>0</v>
      </c>
      <c r="K364" s="279" t="s">
        <v>127</v>
      </c>
      <c r="L364" s="284"/>
      <c r="M364" s="285" t="s">
        <v>1</v>
      </c>
      <c r="N364" s="286" t="s">
        <v>41</v>
      </c>
      <c r="O364" s="92"/>
      <c r="P364" s="228">
        <f>O364*H364</f>
        <v>0</v>
      </c>
      <c r="Q364" s="228">
        <v>0.048000000000000001</v>
      </c>
      <c r="R364" s="228">
        <f>Q364*H364</f>
        <v>0.048000000000000001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179</v>
      </c>
      <c r="AT364" s="230" t="s">
        <v>268</v>
      </c>
      <c r="AU364" s="230" t="s">
        <v>85</v>
      </c>
      <c r="AY364" s="18" t="s">
        <v>121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81</v>
      </c>
      <c r="BK364" s="231">
        <f>ROUND(I364*H364,2)</f>
        <v>0</v>
      </c>
      <c r="BL364" s="18" t="s">
        <v>128</v>
      </c>
      <c r="BM364" s="230" t="s">
        <v>600</v>
      </c>
    </row>
    <row r="365" s="2" customFormat="1" ht="16.5" customHeight="1">
      <c r="A365" s="39"/>
      <c r="B365" s="40"/>
      <c r="C365" s="277" t="s">
        <v>601</v>
      </c>
      <c r="D365" s="277" t="s">
        <v>268</v>
      </c>
      <c r="E365" s="278" t="s">
        <v>602</v>
      </c>
      <c r="F365" s="279" t="s">
        <v>603</v>
      </c>
      <c r="G365" s="280" t="s">
        <v>487</v>
      </c>
      <c r="H365" s="281">
        <v>1</v>
      </c>
      <c r="I365" s="282"/>
      <c r="J365" s="283">
        <f>ROUND(I365*H365,2)</f>
        <v>0</v>
      </c>
      <c r="K365" s="279" t="s">
        <v>1</v>
      </c>
      <c r="L365" s="284"/>
      <c r="M365" s="285" t="s">
        <v>1</v>
      </c>
      <c r="N365" s="286" t="s">
        <v>41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179</v>
      </c>
      <c r="AT365" s="230" t="s">
        <v>268</v>
      </c>
      <c r="AU365" s="230" t="s">
        <v>85</v>
      </c>
      <c r="AY365" s="18" t="s">
        <v>121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81</v>
      </c>
      <c r="BK365" s="231">
        <f>ROUND(I365*H365,2)</f>
        <v>0</v>
      </c>
      <c r="BL365" s="18" t="s">
        <v>128</v>
      </c>
      <c r="BM365" s="230" t="s">
        <v>604</v>
      </c>
    </row>
    <row r="366" s="2" customFormat="1" ht="21.75" customHeight="1">
      <c r="A366" s="39"/>
      <c r="B366" s="40"/>
      <c r="C366" s="219" t="s">
        <v>605</v>
      </c>
      <c r="D366" s="219" t="s">
        <v>123</v>
      </c>
      <c r="E366" s="220" t="s">
        <v>606</v>
      </c>
      <c r="F366" s="221" t="s">
        <v>607</v>
      </c>
      <c r="G366" s="222" t="s">
        <v>182</v>
      </c>
      <c r="H366" s="223">
        <v>69.299999999999997</v>
      </c>
      <c r="I366" s="224"/>
      <c r="J366" s="225">
        <f>ROUND(I366*H366,2)</f>
        <v>0</v>
      </c>
      <c r="K366" s="221" t="s">
        <v>127</v>
      </c>
      <c r="L366" s="45"/>
      <c r="M366" s="226" t="s">
        <v>1</v>
      </c>
      <c r="N366" s="227" t="s">
        <v>41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128</v>
      </c>
      <c r="AT366" s="230" t="s">
        <v>123</v>
      </c>
      <c r="AU366" s="230" t="s">
        <v>85</v>
      </c>
      <c r="AY366" s="18" t="s">
        <v>121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81</v>
      </c>
      <c r="BK366" s="231">
        <f>ROUND(I366*H366,2)</f>
        <v>0</v>
      </c>
      <c r="BL366" s="18" t="s">
        <v>128</v>
      </c>
      <c r="BM366" s="230" t="s">
        <v>608</v>
      </c>
    </row>
    <row r="367" s="2" customFormat="1" ht="24.15" customHeight="1">
      <c r="A367" s="39"/>
      <c r="B367" s="40"/>
      <c r="C367" s="219" t="s">
        <v>609</v>
      </c>
      <c r="D367" s="219" t="s">
        <v>123</v>
      </c>
      <c r="E367" s="220" t="s">
        <v>610</v>
      </c>
      <c r="F367" s="221" t="s">
        <v>611</v>
      </c>
      <c r="G367" s="222" t="s">
        <v>182</v>
      </c>
      <c r="H367" s="223">
        <v>69.299999999999997</v>
      </c>
      <c r="I367" s="224"/>
      <c r="J367" s="225">
        <f>ROUND(I367*H367,2)</f>
        <v>0</v>
      </c>
      <c r="K367" s="221" t="s">
        <v>127</v>
      </c>
      <c r="L367" s="45"/>
      <c r="M367" s="226" t="s">
        <v>1</v>
      </c>
      <c r="N367" s="227" t="s">
        <v>41</v>
      </c>
      <c r="O367" s="92"/>
      <c r="P367" s="228">
        <f>O367*H367</f>
        <v>0</v>
      </c>
      <c r="Q367" s="228">
        <v>5.5000000000000003E-07</v>
      </c>
      <c r="R367" s="228">
        <f>Q367*H367</f>
        <v>3.8115000000000004E-05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128</v>
      </c>
      <c r="AT367" s="230" t="s">
        <v>123</v>
      </c>
      <c r="AU367" s="230" t="s">
        <v>85</v>
      </c>
      <c r="AY367" s="18" t="s">
        <v>121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81</v>
      </c>
      <c r="BK367" s="231">
        <f>ROUND(I367*H367,2)</f>
        <v>0</v>
      </c>
      <c r="BL367" s="18" t="s">
        <v>128</v>
      </c>
      <c r="BM367" s="230" t="s">
        <v>612</v>
      </c>
    </row>
    <row r="368" s="2" customFormat="1" ht="24.15" customHeight="1">
      <c r="A368" s="39"/>
      <c r="B368" s="40"/>
      <c r="C368" s="219" t="s">
        <v>613</v>
      </c>
      <c r="D368" s="219" t="s">
        <v>123</v>
      </c>
      <c r="E368" s="220" t="s">
        <v>614</v>
      </c>
      <c r="F368" s="221" t="s">
        <v>615</v>
      </c>
      <c r="G368" s="222" t="s">
        <v>412</v>
      </c>
      <c r="H368" s="223">
        <v>2</v>
      </c>
      <c r="I368" s="224"/>
      <c r="J368" s="225">
        <f>ROUND(I368*H368,2)</f>
        <v>0</v>
      </c>
      <c r="K368" s="221" t="s">
        <v>127</v>
      </c>
      <c r="L368" s="45"/>
      <c r="M368" s="226" t="s">
        <v>1</v>
      </c>
      <c r="N368" s="227" t="s">
        <v>41</v>
      </c>
      <c r="O368" s="92"/>
      <c r="P368" s="228">
        <f>O368*H368</f>
        <v>0</v>
      </c>
      <c r="Q368" s="228">
        <v>0.45937290600000003</v>
      </c>
      <c r="R368" s="228">
        <f>Q368*H368</f>
        <v>0.91874581200000005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128</v>
      </c>
      <c r="AT368" s="230" t="s">
        <v>123</v>
      </c>
      <c r="AU368" s="230" t="s">
        <v>85</v>
      </c>
      <c r="AY368" s="18" t="s">
        <v>121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81</v>
      </c>
      <c r="BK368" s="231">
        <f>ROUND(I368*H368,2)</f>
        <v>0</v>
      </c>
      <c r="BL368" s="18" t="s">
        <v>128</v>
      </c>
      <c r="BM368" s="230" t="s">
        <v>616</v>
      </c>
    </row>
    <row r="369" s="2" customFormat="1" ht="24.15" customHeight="1">
      <c r="A369" s="39"/>
      <c r="B369" s="40"/>
      <c r="C369" s="219" t="s">
        <v>617</v>
      </c>
      <c r="D369" s="219" t="s">
        <v>123</v>
      </c>
      <c r="E369" s="220" t="s">
        <v>618</v>
      </c>
      <c r="F369" s="221" t="s">
        <v>619</v>
      </c>
      <c r="G369" s="222" t="s">
        <v>412</v>
      </c>
      <c r="H369" s="223">
        <v>21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41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128</v>
      </c>
      <c r="AT369" s="230" t="s">
        <v>123</v>
      </c>
      <c r="AU369" s="230" t="s">
        <v>85</v>
      </c>
      <c r="AY369" s="18" t="s">
        <v>121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81</v>
      </c>
      <c r="BK369" s="231">
        <f>ROUND(I369*H369,2)</f>
        <v>0</v>
      </c>
      <c r="BL369" s="18" t="s">
        <v>128</v>
      </c>
      <c r="BM369" s="230" t="s">
        <v>620</v>
      </c>
    </row>
    <row r="370" s="2" customFormat="1" ht="24.15" customHeight="1">
      <c r="A370" s="39"/>
      <c r="B370" s="40"/>
      <c r="C370" s="219" t="s">
        <v>621</v>
      </c>
      <c r="D370" s="219" t="s">
        <v>123</v>
      </c>
      <c r="E370" s="220" t="s">
        <v>622</v>
      </c>
      <c r="F370" s="221" t="s">
        <v>623</v>
      </c>
      <c r="G370" s="222" t="s">
        <v>182</v>
      </c>
      <c r="H370" s="223">
        <v>38</v>
      </c>
      <c r="I370" s="224"/>
      <c r="J370" s="225">
        <f>ROUND(I370*H370,2)</f>
        <v>0</v>
      </c>
      <c r="K370" s="221" t="s">
        <v>1</v>
      </c>
      <c r="L370" s="45"/>
      <c r="M370" s="226" t="s">
        <v>1</v>
      </c>
      <c r="N370" s="227" t="s">
        <v>41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128</v>
      </c>
      <c r="AT370" s="230" t="s">
        <v>123</v>
      </c>
      <c r="AU370" s="230" t="s">
        <v>85</v>
      </c>
      <c r="AY370" s="18" t="s">
        <v>121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81</v>
      </c>
      <c r="BK370" s="231">
        <f>ROUND(I370*H370,2)</f>
        <v>0</v>
      </c>
      <c r="BL370" s="18" t="s">
        <v>128</v>
      </c>
      <c r="BM370" s="230" t="s">
        <v>624</v>
      </c>
    </row>
    <row r="371" s="2" customFormat="1" ht="16.5" customHeight="1">
      <c r="A371" s="39"/>
      <c r="B371" s="40"/>
      <c r="C371" s="219" t="s">
        <v>625</v>
      </c>
      <c r="D371" s="219" t="s">
        <v>123</v>
      </c>
      <c r="E371" s="220" t="s">
        <v>626</v>
      </c>
      <c r="F371" s="221" t="s">
        <v>627</v>
      </c>
      <c r="G371" s="222" t="s">
        <v>487</v>
      </c>
      <c r="H371" s="223">
        <v>4</v>
      </c>
      <c r="I371" s="224"/>
      <c r="J371" s="225">
        <f>ROUND(I371*H371,2)</f>
        <v>0</v>
      </c>
      <c r="K371" s="221" t="s">
        <v>1</v>
      </c>
      <c r="L371" s="45"/>
      <c r="M371" s="226" t="s">
        <v>1</v>
      </c>
      <c r="N371" s="227" t="s">
        <v>41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128</v>
      </c>
      <c r="AT371" s="230" t="s">
        <v>123</v>
      </c>
      <c r="AU371" s="230" t="s">
        <v>85</v>
      </c>
      <c r="AY371" s="18" t="s">
        <v>121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81</v>
      </c>
      <c r="BK371" s="231">
        <f>ROUND(I371*H371,2)</f>
        <v>0</v>
      </c>
      <c r="BL371" s="18" t="s">
        <v>128</v>
      </c>
      <c r="BM371" s="230" t="s">
        <v>628</v>
      </c>
    </row>
    <row r="372" s="2" customFormat="1" ht="16.5" customHeight="1">
      <c r="A372" s="39"/>
      <c r="B372" s="40"/>
      <c r="C372" s="219" t="s">
        <v>629</v>
      </c>
      <c r="D372" s="219" t="s">
        <v>123</v>
      </c>
      <c r="E372" s="220" t="s">
        <v>630</v>
      </c>
      <c r="F372" s="221" t="s">
        <v>631</v>
      </c>
      <c r="G372" s="222" t="s">
        <v>412</v>
      </c>
      <c r="H372" s="223">
        <v>1</v>
      </c>
      <c r="I372" s="224"/>
      <c r="J372" s="225">
        <f>ROUND(I372*H372,2)</f>
        <v>0</v>
      </c>
      <c r="K372" s="221" t="s">
        <v>127</v>
      </c>
      <c r="L372" s="45"/>
      <c r="M372" s="226" t="s">
        <v>1</v>
      </c>
      <c r="N372" s="227" t="s">
        <v>41</v>
      </c>
      <c r="O372" s="92"/>
      <c r="P372" s="228">
        <f>O372*H372</f>
        <v>0</v>
      </c>
      <c r="Q372" s="228">
        <v>0.040000000000000001</v>
      </c>
      <c r="R372" s="228">
        <f>Q372*H372</f>
        <v>0.040000000000000001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128</v>
      </c>
      <c r="AT372" s="230" t="s">
        <v>123</v>
      </c>
      <c r="AU372" s="230" t="s">
        <v>85</v>
      </c>
      <c r="AY372" s="18" t="s">
        <v>121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81</v>
      </c>
      <c r="BK372" s="231">
        <f>ROUND(I372*H372,2)</f>
        <v>0</v>
      </c>
      <c r="BL372" s="18" t="s">
        <v>128</v>
      </c>
      <c r="BM372" s="230" t="s">
        <v>632</v>
      </c>
    </row>
    <row r="373" s="2" customFormat="1" ht="24.15" customHeight="1">
      <c r="A373" s="39"/>
      <c r="B373" s="40"/>
      <c r="C373" s="277" t="s">
        <v>633</v>
      </c>
      <c r="D373" s="277" t="s">
        <v>268</v>
      </c>
      <c r="E373" s="278" t="s">
        <v>634</v>
      </c>
      <c r="F373" s="279" t="s">
        <v>635</v>
      </c>
      <c r="G373" s="280" t="s">
        <v>412</v>
      </c>
      <c r="H373" s="281">
        <v>1</v>
      </c>
      <c r="I373" s="282"/>
      <c r="J373" s="283">
        <f>ROUND(I373*H373,2)</f>
        <v>0</v>
      </c>
      <c r="K373" s="279" t="s">
        <v>127</v>
      </c>
      <c r="L373" s="284"/>
      <c r="M373" s="285" t="s">
        <v>1</v>
      </c>
      <c r="N373" s="286" t="s">
        <v>41</v>
      </c>
      <c r="O373" s="92"/>
      <c r="P373" s="228">
        <f>O373*H373</f>
        <v>0</v>
      </c>
      <c r="Q373" s="228">
        <v>0.0079000000000000008</v>
      </c>
      <c r="R373" s="228">
        <f>Q373*H373</f>
        <v>0.0079000000000000008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179</v>
      </c>
      <c r="AT373" s="230" t="s">
        <v>268</v>
      </c>
      <c r="AU373" s="230" t="s">
        <v>85</v>
      </c>
      <c r="AY373" s="18" t="s">
        <v>121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81</v>
      </c>
      <c r="BK373" s="231">
        <f>ROUND(I373*H373,2)</f>
        <v>0</v>
      </c>
      <c r="BL373" s="18" t="s">
        <v>128</v>
      </c>
      <c r="BM373" s="230" t="s">
        <v>636</v>
      </c>
    </row>
    <row r="374" s="2" customFormat="1" ht="24.15" customHeight="1">
      <c r="A374" s="39"/>
      <c r="B374" s="40"/>
      <c r="C374" s="277" t="s">
        <v>637</v>
      </c>
      <c r="D374" s="277" t="s">
        <v>268</v>
      </c>
      <c r="E374" s="278" t="s">
        <v>638</v>
      </c>
      <c r="F374" s="279" t="s">
        <v>639</v>
      </c>
      <c r="G374" s="280" t="s">
        <v>412</v>
      </c>
      <c r="H374" s="281">
        <v>1</v>
      </c>
      <c r="I374" s="282"/>
      <c r="J374" s="283">
        <f>ROUND(I374*H374,2)</f>
        <v>0</v>
      </c>
      <c r="K374" s="279" t="s">
        <v>127</v>
      </c>
      <c r="L374" s="284"/>
      <c r="M374" s="285" t="s">
        <v>1</v>
      </c>
      <c r="N374" s="286" t="s">
        <v>41</v>
      </c>
      <c r="O374" s="92"/>
      <c r="P374" s="228">
        <f>O374*H374</f>
        <v>0</v>
      </c>
      <c r="Q374" s="228">
        <v>0.00029999999999999997</v>
      </c>
      <c r="R374" s="228">
        <f>Q374*H374</f>
        <v>0.00029999999999999997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179</v>
      </c>
      <c r="AT374" s="230" t="s">
        <v>268</v>
      </c>
      <c r="AU374" s="230" t="s">
        <v>85</v>
      </c>
      <c r="AY374" s="18" t="s">
        <v>121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81</v>
      </c>
      <c r="BK374" s="231">
        <f>ROUND(I374*H374,2)</f>
        <v>0</v>
      </c>
      <c r="BL374" s="18" t="s">
        <v>128</v>
      </c>
      <c r="BM374" s="230" t="s">
        <v>640</v>
      </c>
    </row>
    <row r="375" s="2" customFormat="1" ht="16.5" customHeight="1">
      <c r="A375" s="39"/>
      <c r="B375" s="40"/>
      <c r="C375" s="219" t="s">
        <v>641</v>
      </c>
      <c r="D375" s="219" t="s">
        <v>123</v>
      </c>
      <c r="E375" s="220" t="s">
        <v>642</v>
      </c>
      <c r="F375" s="221" t="s">
        <v>643</v>
      </c>
      <c r="G375" s="222" t="s">
        <v>412</v>
      </c>
      <c r="H375" s="223">
        <v>8</v>
      </c>
      <c r="I375" s="224"/>
      <c r="J375" s="225">
        <f>ROUND(I375*H375,2)</f>
        <v>0</v>
      </c>
      <c r="K375" s="221" t="s">
        <v>127</v>
      </c>
      <c r="L375" s="45"/>
      <c r="M375" s="226" t="s">
        <v>1</v>
      </c>
      <c r="N375" s="227" t="s">
        <v>41</v>
      </c>
      <c r="O375" s="92"/>
      <c r="P375" s="228">
        <f>O375*H375</f>
        <v>0</v>
      </c>
      <c r="Q375" s="228">
        <v>0.040000000000000001</v>
      </c>
      <c r="R375" s="228">
        <f>Q375*H375</f>
        <v>0.32000000000000001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128</v>
      </c>
      <c r="AT375" s="230" t="s">
        <v>123</v>
      </c>
      <c r="AU375" s="230" t="s">
        <v>85</v>
      </c>
      <c r="AY375" s="18" t="s">
        <v>121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81</v>
      </c>
      <c r="BK375" s="231">
        <f>ROUND(I375*H375,2)</f>
        <v>0</v>
      </c>
      <c r="BL375" s="18" t="s">
        <v>128</v>
      </c>
      <c r="BM375" s="230" t="s">
        <v>644</v>
      </c>
    </row>
    <row r="376" s="2" customFormat="1" ht="24.15" customHeight="1">
      <c r="A376" s="39"/>
      <c r="B376" s="40"/>
      <c r="C376" s="277" t="s">
        <v>645</v>
      </c>
      <c r="D376" s="277" t="s">
        <v>268</v>
      </c>
      <c r="E376" s="278" t="s">
        <v>646</v>
      </c>
      <c r="F376" s="279" t="s">
        <v>647</v>
      </c>
      <c r="G376" s="280" t="s">
        <v>412</v>
      </c>
      <c r="H376" s="281">
        <v>8</v>
      </c>
      <c r="I376" s="282"/>
      <c r="J376" s="283">
        <f>ROUND(I376*H376,2)</f>
        <v>0</v>
      </c>
      <c r="K376" s="279" t="s">
        <v>127</v>
      </c>
      <c r="L376" s="284"/>
      <c r="M376" s="285" t="s">
        <v>1</v>
      </c>
      <c r="N376" s="286" t="s">
        <v>41</v>
      </c>
      <c r="O376" s="92"/>
      <c r="P376" s="228">
        <f>O376*H376</f>
        <v>0</v>
      </c>
      <c r="Q376" s="228">
        <v>0.011100000000000001</v>
      </c>
      <c r="R376" s="228">
        <f>Q376*H376</f>
        <v>0.088800000000000004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179</v>
      </c>
      <c r="AT376" s="230" t="s">
        <v>268</v>
      </c>
      <c r="AU376" s="230" t="s">
        <v>85</v>
      </c>
      <c r="AY376" s="18" t="s">
        <v>121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81</v>
      </c>
      <c r="BK376" s="231">
        <f>ROUND(I376*H376,2)</f>
        <v>0</v>
      </c>
      <c r="BL376" s="18" t="s">
        <v>128</v>
      </c>
      <c r="BM376" s="230" t="s">
        <v>648</v>
      </c>
    </row>
    <row r="377" s="2" customFormat="1" ht="24.15" customHeight="1">
      <c r="A377" s="39"/>
      <c r="B377" s="40"/>
      <c r="C377" s="277" t="s">
        <v>649</v>
      </c>
      <c r="D377" s="277" t="s">
        <v>268</v>
      </c>
      <c r="E377" s="278" t="s">
        <v>650</v>
      </c>
      <c r="F377" s="279" t="s">
        <v>651</v>
      </c>
      <c r="G377" s="280" t="s">
        <v>412</v>
      </c>
      <c r="H377" s="281">
        <v>8</v>
      </c>
      <c r="I377" s="282"/>
      <c r="J377" s="283">
        <f>ROUND(I377*H377,2)</f>
        <v>0</v>
      </c>
      <c r="K377" s="279" t="s">
        <v>127</v>
      </c>
      <c r="L377" s="284"/>
      <c r="M377" s="285" t="s">
        <v>1</v>
      </c>
      <c r="N377" s="286" t="s">
        <v>41</v>
      </c>
      <c r="O377" s="92"/>
      <c r="P377" s="228">
        <f>O377*H377</f>
        <v>0</v>
      </c>
      <c r="Q377" s="228">
        <v>0.00029999999999999997</v>
      </c>
      <c r="R377" s="228">
        <f>Q377*H377</f>
        <v>0.0023999999999999998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179</v>
      </c>
      <c r="AT377" s="230" t="s">
        <v>268</v>
      </c>
      <c r="AU377" s="230" t="s">
        <v>85</v>
      </c>
      <c r="AY377" s="18" t="s">
        <v>121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81</v>
      </c>
      <c r="BK377" s="231">
        <f>ROUND(I377*H377,2)</f>
        <v>0</v>
      </c>
      <c r="BL377" s="18" t="s">
        <v>128</v>
      </c>
      <c r="BM377" s="230" t="s">
        <v>652</v>
      </c>
    </row>
    <row r="378" s="2" customFormat="1" ht="16.5" customHeight="1">
      <c r="A378" s="39"/>
      <c r="B378" s="40"/>
      <c r="C378" s="219" t="s">
        <v>653</v>
      </c>
      <c r="D378" s="219" t="s">
        <v>123</v>
      </c>
      <c r="E378" s="220" t="s">
        <v>654</v>
      </c>
      <c r="F378" s="221" t="s">
        <v>655</v>
      </c>
      <c r="G378" s="222" t="s">
        <v>412</v>
      </c>
      <c r="H378" s="223">
        <v>1</v>
      </c>
      <c r="I378" s="224"/>
      <c r="J378" s="225">
        <f>ROUND(I378*H378,2)</f>
        <v>0</v>
      </c>
      <c r="K378" s="221" t="s">
        <v>127</v>
      </c>
      <c r="L378" s="45"/>
      <c r="M378" s="226" t="s">
        <v>1</v>
      </c>
      <c r="N378" s="227" t="s">
        <v>41</v>
      </c>
      <c r="O378" s="92"/>
      <c r="P378" s="228">
        <f>O378*H378</f>
        <v>0</v>
      </c>
      <c r="Q378" s="228">
        <v>0.050000000000000003</v>
      </c>
      <c r="R378" s="228">
        <f>Q378*H378</f>
        <v>0.050000000000000003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128</v>
      </c>
      <c r="AT378" s="230" t="s">
        <v>123</v>
      </c>
      <c r="AU378" s="230" t="s">
        <v>85</v>
      </c>
      <c r="AY378" s="18" t="s">
        <v>121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81</v>
      </c>
      <c r="BK378" s="231">
        <f>ROUND(I378*H378,2)</f>
        <v>0</v>
      </c>
      <c r="BL378" s="18" t="s">
        <v>128</v>
      </c>
      <c r="BM378" s="230" t="s">
        <v>656</v>
      </c>
    </row>
    <row r="379" s="2" customFormat="1" ht="24.15" customHeight="1">
      <c r="A379" s="39"/>
      <c r="B379" s="40"/>
      <c r="C379" s="277" t="s">
        <v>657</v>
      </c>
      <c r="D379" s="277" t="s">
        <v>268</v>
      </c>
      <c r="E379" s="278" t="s">
        <v>658</v>
      </c>
      <c r="F379" s="279" t="s">
        <v>659</v>
      </c>
      <c r="G379" s="280" t="s">
        <v>412</v>
      </c>
      <c r="H379" s="281">
        <v>1</v>
      </c>
      <c r="I379" s="282"/>
      <c r="J379" s="283">
        <f>ROUND(I379*H379,2)</f>
        <v>0</v>
      </c>
      <c r="K379" s="279" t="s">
        <v>127</v>
      </c>
      <c r="L379" s="284"/>
      <c r="M379" s="285" t="s">
        <v>1</v>
      </c>
      <c r="N379" s="286" t="s">
        <v>41</v>
      </c>
      <c r="O379" s="92"/>
      <c r="P379" s="228">
        <f>O379*H379</f>
        <v>0</v>
      </c>
      <c r="Q379" s="228">
        <v>0.023800000000000002</v>
      </c>
      <c r="R379" s="228">
        <f>Q379*H379</f>
        <v>0.023800000000000002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179</v>
      </c>
      <c r="AT379" s="230" t="s">
        <v>268</v>
      </c>
      <c r="AU379" s="230" t="s">
        <v>85</v>
      </c>
      <c r="AY379" s="18" t="s">
        <v>121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81</v>
      </c>
      <c r="BK379" s="231">
        <f>ROUND(I379*H379,2)</f>
        <v>0</v>
      </c>
      <c r="BL379" s="18" t="s">
        <v>128</v>
      </c>
      <c r="BM379" s="230" t="s">
        <v>660</v>
      </c>
    </row>
    <row r="380" s="2" customFormat="1" ht="24.15" customHeight="1">
      <c r="A380" s="39"/>
      <c r="B380" s="40"/>
      <c r="C380" s="277" t="s">
        <v>661</v>
      </c>
      <c r="D380" s="277" t="s">
        <v>268</v>
      </c>
      <c r="E380" s="278" t="s">
        <v>662</v>
      </c>
      <c r="F380" s="279" t="s">
        <v>663</v>
      </c>
      <c r="G380" s="280" t="s">
        <v>412</v>
      </c>
      <c r="H380" s="281">
        <v>1</v>
      </c>
      <c r="I380" s="282"/>
      <c r="J380" s="283">
        <f>ROUND(I380*H380,2)</f>
        <v>0</v>
      </c>
      <c r="K380" s="279" t="s">
        <v>127</v>
      </c>
      <c r="L380" s="284"/>
      <c r="M380" s="285" t="s">
        <v>1</v>
      </c>
      <c r="N380" s="286" t="s">
        <v>41</v>
      </c>
      <c r="O380" s="92"/>
      <c r="P380" s="228">
        <f>O380*H380</f>
        <v>0</v>
      </c>
      <c r="Q380" s="228">
        <v>0.0025000000000000001</v>
      </c>
      <c r="R380" s="228">
        <f>Q380*H380</f>
        <v>0.0025000000000000001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179</v>
      </c>
      <c r="AT380" s="230" t="s">
        <v>268</v>
      </c>
      <c r="AU380" s="230" t="s">
        <v>85</v>
      </c>
      <c r="AY380" s="18" t="s">
        <v>121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81</v>
      </c>
      <c r="BK380" s="231">
        <f>ROUND(I380*H380,2)</f>
        <v>0</v>
      </c>
      <c r="BL380" s="18" t="s">
        <v>128</v>
      </c>
      <c r="BM380" s="230" t="s">
        <v>664</v>
      </c>
    </row>
    <row r="381" s="2" customFormat="1" ht="24.15" customHeight="1">
      <c r="A381" s="39"/>
      <c r="B381" s="40"/>
      <c r="C381" s="219" t="s">
        <v>665</v>
      </c>
      <c r="D381" s="219" t="s">
        <v>123</v>
      </c>
      <c r="E381" s="220" t="s">
        <v>666</v>
      </c>
      <c r="F381" s="221" t="s">
        <v>667</v>
      </c>
      <c r="G381" s="222" t="s">
        <v>412</v>
      </c>
      <c r="H381" s="223">
        <v>3</v>
      </c>
      <c r="I381" s="224"/>
      <c r="J381" s="225">
        <f>ROUND(I381*H381,2)</f>
        <v>0</v>
      </c>
      <c r="K381" s="221" t="s">
        <v>1</v>
      </c>
      <c r="L381" s="45"/>
      <c r="M381" s="226" t="s">
        <v>1</v>
      </c>
      <c r="N381" s="227" t="s">
        <v>41</v>
      </c>
      <c r="O381" s="92"/>
      <c r="P381" s="228">
        <f>O381*H381</f>
        <v>0</v>
      </c>
      <c r="Q381" s="228">
        <v>0.00016000000000000001</v>
      </c>
      <c r="R381" s="228">
        <f>Q381*H381</f>
        <v>0.00048000000000000007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128</v>
      </c>
      <c r="AT381" s="230" t="s">
        <v>123</v>
      </c>
      <c r="AU381" s="230" t="s">
        <v>85</v>
      </c>
      <c r="AY381" s="18" t="s">
        <v>121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81</v>
      </c>
      <c r="BK381" s="231">
        <f>ROUND(I381*H381,2)</f>
        <v>0</v>
      </c>
      <c r="BL381" s="18" t="s">
        <v>128</v>
      </c>
      <c r="BM381" s="230" t="s">
        <v>668</v>
      </c>
    </row>
    <row r="382" s="2" customFormat="1" ht="21.75" customHeight="1">
      <c r="A382" s="39"/>
      <c r="B382" s="40"/>
      <c r="C382" s="219" t="s">
        <v>669</v>
      </c>
      <c r="D382" s="219" t="s">
        <v>123</v>
      </c>
      <c r="E382" s="220" t="s">
        <v>670</v>
      </c>
      <c r="F382" s="221" t="s">
        <v>671</v>
      </c>
      <c r="G382" s="222" t="s">
        <v>182</v>
      </c>
      <c r="H382" s="223">
        <v>155.43000000000001</v>
      </c>
      <c r="I382" s="224"/>
      <c r="J382" s="225">
        <f>ROUND(I382*H382,2)</f>
        <v>0</v>
      </c>
      <c r="K382" s="221" t="s">
        <v>127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0.00019236000000000001</v>
      </c>
      <c r="R382" s="228">
        <f>Q382*H382</f>
        <v>0.029898514800000001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128</v>
      </c>
      <c r="AT382" s="230" t="s">
        <v>123</v>
      </c>
      <c r="AU382" s="230" t="s">
        <v>85</v>
      </c>
      <c r="AY382" s="18" t="s">
        <v>121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81</v>
      </c>
      <c r="BK382" s="231">
        <f>ROUND(I382*H382,2)</f>
        <v>0</v>
      </c>
      <c r="BL382" s="18" t="s">
        <v>128</v>
      </c>
      <c r="BM382" s="230" t="s">
        <v>672</v>
      </c>
    </row>
    <row r="383" s="13" customFormat="1">
      <c r="A383" s="13"/>
      <c r="B383" s="232"/>
      <c r="C383" s="233"/>
      <c r="D383" s="234" t="s">
        <v>130</v>
      </c>
      <c r="E383" s="235" t="s">
        <v>1</v>
      </c>
      <c r="F383" s="236" t="s">
        <v>673</v>
      </c>
      <c r="G383" s="233"/>
      <c r="H383" s="237">
        <v>155.43000000000001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130</v>
      </c>
      <c r="AU383" s="243" t="s">
        <v>85</v>
      </c>
      <c r="AV383" s="13" t="s">
        <v>85</v>
      </c>
      <c r="AW383" s="13" t="s">
        <v>32</v>
      </c>
      <c r="AX383" s="13" t="s">
        <v>81</v>
      </c>
      <c r="AY383" s="243" t="s">
        <v>121</v>
      </c>
    </row>
    <row r="384" s="2" customFormat="1" ht="21.75" customHeight="1">
      <c r="A384" s="39"/>
      <c r="B384" s="40"/>
      <c r="C384" s="219" t="s">
        <v>674</v>
      </c>
      <c r="D384" s="219" t="s">
        <v>123</v>
      </c>
      <c r="E384" s="220" t="s">
        <v>675</v>
      </c>
      <c r="F384" s="221" t="s">
        <v>676</v>
      </c>
      <c r="G384" s="222" t="s">
        <v>182</v>
      </c>
      <c r="H384" s="223">
        <v>141.30000000000001</v>
      </c>
      <c r="I384" s="224"/>
      <c r="J384" s="225">
        <f>ROUND(I384*H384,2)</f>
        <v>0</v>
      </c>
      <c r="K384" s="221" t="s">
        <v>127</v>
      </c>
      <c r="L384" s="45"/>
      <c r="M384" s="226" t="s">
        <v>1</v>
      </c>
      <c r="N384" s="227" t="s">
        <v>41</v>
      </c>
      <c r="O384" s="92"/>
      <c r="P384" s="228">
        <f>O384*H384</f>
        <v>0</v>
      </c>
      <c r="Q384" s="228">
        <v>0.000126</v>
      </c>
      <c r="R384" s="228">
        <f>Q384*H384</f>
        <v>0.017803800000000002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128</v>
      </c>
      <c r="AT384" s="230" t="s">
        <v>123</v>
      </c>
      <c r="AU384" s="230" t="s">
        <v>85</v>
      </c>
      <c r="AY384" s="18" t="s">
        <v>121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81</v>
      </c>
      <c r="BK384" s="231">
        <f>ROUND(I384*H384,2)</f>
        <v>0</v>
      </c>
      <c r="BL384" s="18" t="s">
        <v>128</v>
      </c>
      <c r="BM384" s="230" t="s">
        <v>677</v>
      </c>
    </row>
    <row r="385" s="13" customFormat="1">
      <c r="A385" s="13"/>
      <c r="B385" s="232"/>
      <c r="C385" s="233"/>
      <c r="D385" s="234" t="s">
        <v>130</v>
      </c>
      <c r="E385" s="235" t="s">
        <v>1</v>
      </c>
      <c r="F385" s="236" t="s">
        <v>678</v>
      </c>
      <c r="G385" s="233"/>
      <c r="H385" s="237">
        <v>141.30000000000001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130</v>
      </c>
      <c r="AU385" s="243" t="s">
        <v>85</v>
      </c>
      <c r="AV385" s="13" t="s">
        <v>85</v>
      </c>
      <c r="AW385" s="13" t="s">
        <v>32</v>
      </c>
      <c r="AX385" s="13" t="s">
        <v>81</v>
      </c>
      <c r="AY385" s="243" t="s">
        <v>121</v>
      </c>
    </row>
    <row r="386" s="12" customFormat="1" ht="22.8" customHeight="1">
      <c r="A386" s="12"/>
      <c r="B386" s="203"/>
      <c r="C386" s="204"/>
      <c r="D386" s="205" t="s">
        <v>75</v>
      </c>
      <c r="E386" s="217" t="s">
        <v>185</v>
      </c>
      <c r="F386" s="217" t="s">
        <v>679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SUM(P387:P391)</f>
        <v>0</v>
      </c>
      <c r="Q386" s="211"/>
      <c r="R386" s="212">
        <f>SUM(R387:R391)</f>
        <v>0.044888600000000001</v>
      </c>
      <c r="S386" s="211"/>
      <c r="T386" s="213">
        <f>SUM(T387:T391)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81</v>
      </c>
      <c r="AT386" s="215" t="s">
        <v>75</v>
      </c>
      <c r="AU386" s="215" t="s">
        <v>81</v>
      </c>
      <c r="AY386" s="214" t="s">
        <v>121</v>
      </c>
      <c r="BK386" s="216">
        <f>SUM(BK387:BK391)</f>
        <v>0</v>
      </c>
    </row>
    <row r="387" s="2" customFormat="1" ht="24.15" customHeight="1">
      <c r="A387" s="39"/>
      <c r="B387" s="40"/>
      <c r="C387" s="219" t="s">
        <v>680</v>
      </c>
      <c r="D387" s="219" t="s">
        <v>123</v>
      </c>
      <c r="E387" s="220" t="s">
        <v>681</v>
      </c>
      <c r="F387" s="221" t="s">
        <v>682</v>
      </c>
      <c r="G387" s="222" t="s">
        <v>182</v>
      </c>
      <c r="H387" s="223">
        <v>92</v>
      </c>
      <c r="I387" s="224"/>
      <c r="J387" s="225">
        <f>ROUND(I387*H387,2)</f>
        <v>0</v>
      </c>
      <c r="K387" s="221" t="s">
        <v>127</v>
      </c>
      <c r="L387" s="45"/>
      <c r="M387" s="226" t="s">
        <v>1</v>
      </c>
      <c r="N387" s="227" t="s">
        <v>41</v>
      </c>
      <c r="O387" s="92"/>
      <c r="P387" s="228">
        <f>O387*H387</f>
        <v>0</v>
      </c>
      <c r="Q387" s="228">
        <v>8.0499999999999992E-06</v>
      </c>
      <c r="R387" s="228">
        <f>Q387*H387</f>
        <v>0.0007405999999999999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128</v>
      </c>
      <c r="AT387" s="230" t="s">
        <v>123</v>
      </c>
      <c r="AU387" s="230" t="s">
        <v>85</v>
      </c>
      <c r="AY387" s="18" t="s">
        <v>121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81</v>
      </c>
      <c r="BK387" s="231">
        <f>ROUND(I387*H387,2)</f>
        <v>0</v>
      </c>
      <c r="BL387" s="18" t="s">
        <v>128</v>
      </c>
      <c r="BM387" s="230" t="s">
        <v>683</v>
      </c>
    </row>
    <row r="388" s="13" customFormat="1">
      <c r="A388" s="13"/>
      <c r="B388" s="232"/>
      <c r="C388" s="233"/>
      <c r="D388" s="234" t="s">
        <v>130</v>
      </c>
      <c r="E388" s="235" t="s">
        <v>1</v>
      </c>
      <c r="F388" s="236" t="s">
        <v>684</v>
      </c>
      <c r="G388" s="233"/>
      <c r="H388" s="237">
        <v>92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130</v>
      </c>
      <c r="AU388" s="243" t="s">
        <v>85</v>
      </c>
      <c r="AV388" s="13" t="s">
        <v>85</v>
      </c>
      <c r="AW388" s="13" t="s">
        <v>32</v>
      </c>
      <c r="AX388" s="13" t="s">
        <v>81</v>
      </c>
      <c r="AY388" s="243" t="s">
        <v>121</v>
      </c>
    </row>
    <row r="389" s="2" customFormat="1" ht="24.15" customHeight="1">
      <c r="A389" s="39"/>
      <c r="B389" s="40"/>
      <c r="C389" s="219" t="s">
        <v>685</v>
      </c>
      <c r="D389" s="219" t="s">
        <v>123</v>
      </c>
      <c r="E389" s="220" t="s">
        <v>686</v>
      </c>
      <c r="F389" s="221" t="s">
        <v>687</v>
      </c>
      <c r="G389" s="222" t="s">
        <v>182</v>
      </c>
      <c r="H389" s="223">
        <v>130</v>
      </c>
      <c r="I389" s="224"/>
      <c r="J389" s="225">
        <f>ROUND(I389*H389,2)</f>
        <v>0</v>
      </c>
      <c r="K389" s="221" t="s">
        <v>127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0.00033960000000000001</v>
      </c>
      <c r="R389" s="228">
        <f>Q389*H389</f>
        <v>0.044148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128</v>
      </c>
      <c r="AT389" s="230" t="s">
        <v>123</v>
      </c>
      <c r="AU389" s="230" t="s">
        <v>85</v>
      </c>
      <c r="AY389" s="18" t="s">
        <v>121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81</v>
      </c>
      <c r="BK389" s="231">
        <f>ROUND(I389*H389,2)</f>
        <v>0</v>
      </c>
      <c r="BL389" s="18" t="s">
        <v>128</v>
      </c>
      <c r="BM389" s="230" t="s">
        <v>688</v>
      </c>
    </row>
    <row r="390" s="2" customFormat="1" ht="24.15" customHeight="1">
      <c r="A390" s="39"/>
      <c r="B390" s="40"/>
      <c r="C390" s="219" t="s">
        <v>689</v>
      </c>
      <c r="D390" s="219" t="s">
        <v>123</v>
      </c>
      <c r="E390" s="220" t="s">
        <v>690</v>
      </c>
      <c r="F390" s="221" t="s">
        <v>691</v>
      </c>
      <c r="G390" s="222" t="s">
        <v>182</v>
      </c>
      <c r="H390" s="223">
        <v>130</v>
      </c>
      <c r="I390" s="224"/>
      <c r="J390" s="225">
        <f>ROUND(I390*H390,2)</f>
        <v>0</v>
      </c>
      <c r="K390" s="221" t="s">
        <v>127</v>
      </c>
      <c r="L390" s="45"/>
      <c r="M390" s="226" t="s">
        <v>1</v>
      </c>
      <c r="N390" s="227" t="s">
        <v>41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128</v>
      </c>
      <c r="AT390" s="230" t="s">
        <v>123</v>
      </c>
      <c r="AU390" s="230" t="s">
        <v>85</v>
      </c>
      <c r="AY390" s="18" t="s">
        <v>121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81</v>
      </c>
      <c r="BK390" s="231">
        <f>ROUND(I390*H390,2)</f>
        <v>0</v>
      </c>
      <c r="BL390" s="18" t="s">
        <v>128</v>
      </c>
      <c r="BM390" s="230" t="s">
        <v>692</v>
      </c>
    </row>
    <row r="391" s="13" customFormat="1">
      <c r="A391" s="13"/>
      <c r="B391" s="232"/>
      <c r="C391" s="233"/>
      <c r="D391" s="234" t="s">
        <v>130</v>
      </c>
      <c r="E391" s="235" t="s">
        <v>1</v>
      </c>
      <c r="F391" s="236" t="s">
        <v>693</v>
      </c>
      <c r="G391" s="233"/>
      <c r="H391" s="237">
        <v>130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130</v>
      </c>
      <c r="AU391" s="243" t="s">
        <v>85</v>
      </c>
      <c r="AV391" s="13" t="s">
        <v>85</v>
      </c>
      <c r="AW391" s="13" t="s">
        <v>32</v>
      </c>
      <c r="AX391" s="13" t="s">
        <v>81</v>
      </c>
      <c r="AY391" s="243" t="s">
        <v>121</v>
      </c>
    </row>
    <row r="392" s="12" customFormat="1" ht="22.8" customHeight="1">
      <c r="A392" s="12"/>
      <c r="B392" s="203"/>
      <c r="C392" s="204"/>
      <c r="D392" s="205" t="s">
        <v>75</v>
      </c>
      <c r="E392" s="217" t="s">
        <v>694</v>
      </c>
      <c r="F392" s="217" t="s">
        <v>695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SUM(P393:P402)</f>
        <v>0</v>
      </c>
      <c r="Q392" s="211"/>
      <c r="R392" s="212">
        <f>SUM(R393:R402)</f>
        <v>0</v>
      </c>
      <c r="S392" s="211"/>
      <c r="T392" s="213">
        <f>SUM(T393:T402)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81</v>
      </c>
      <c r="AT392" s="215" t="s">
        <v>75</v>
      </c>
      <c r="AU392" s="215" t="s">
        <v>81</v>
      </c>
      <c r="AY392" s="214" t="s">
        <v>121</v>
      </c>
      <c r="BK392" s="216">
        <f>SUM(BK393:BK402)</f>
        <v>0</v>
      </c>
    </row>
    <row r="393" s="2" customFormat="1" ht="37.8" customHeight="1">
      <c r="A393" s="39"/>
      <c r="B393" s="40"/>
      <c r="C393" s="219" t="s">
        <v>696</v>
      </c>
      <c r="D393" s="219" t="s">
        <v>123</v>
      </c>
      <c r="E393" s="220" t="s">
        <v>697</v>
      </c>
      <c r="F393" s="221" t="s">
        <v>698</v>
      </c>
      <c r="G393" s="222" t="s">
        <v>253</v>
      </c>
      <c r="H393" s="223">
        <v>96.283000000000001</v>
      </c>
      <c r="I393" s="224"/>
      <c r="J393" s="225">
        <f>ROUND(I393*H393,2)</f>
        <v>0</v>
      </c>
      <c r="K393" s="221" t="s">
        <v>127</v>
      </c>
      <c r="L393" s="45"/>
      <c r="M393" s="226" t="s">
        <v>1</v>
      </c>
      <c r="N393" s="227" t="s">
        <v>41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128</v>
      </c>
      <c r="AT393" s="230" t="s">
        <v>123</v>
      </c>
      <c r="AU393" s="230" t="s">
        <v>85</v>
      </c>
      <c r="AY393" s="18" t="s">
        <v>121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81</v>
      </c>
      <c r="BK393" s="231">
        <f>ROUND(I393*H393,2)</f>
        <v>0</v>
      </c>
      <c r="BL393" s="18" t="s">
        <v>128</v>
      </c>
      <c r="BM393" s="230" t="s">
        <v>699</v>
      </c>
    </row>
    <row r="394" s="2" customFormat="1" ht="49.05" customHeight="1">
      <c r="A394" s="39"/>
      <c r="B394" s="40"/>
      <c r="C394" s="219" t="s">
        <v>700</v>
      </c>
      <c r="D394" s="219" t="s">
        <v>123</v>
      </c>
      <c r="E394" s="220" t="s">
        <v>701</v>
      </c>
      <c r="F394" s="221" t="s">
        <v>702</v>
      </c>
      <c r="G394" s="222" t="s">
        <v>253</v>
      </c>
      <c r="H394" s="223">
        <v>1347.962</v>
      </c>
      <c r="I394" s="224"/>
      <c r="J394" s="225">
        <f>ROUND(I394*H394,2)</f>
        <v>0</v>
      </c>
      <c r="K394" s="221" t="s">
        <v>127</v>
      </c>
      <c r="L394" s="45"/>
      <c r="M394" s="226" t="s">
        <v>1</v>
      </c>
      <c r="N394" s="227" t="s">
        <v>41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128</v>
      </c>
      <c r="AT394" s="230" t="s">
        <v>123</v>
      </c>
      <c r="AU394" s="230" t="s">
        <v>85</v>
      </c>
      <c r="AY394" s="18" t="s">
        <v>121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81</v>
      </c>
      <c r="BK394" s="231">
        <f>ROUND(I394*H394,2)</f>
        <v>0</v>
      </c>
      <c r="BL394" s="18" t="s">
        <v>128</v>
      </c>
      <c r="BM394" s="230" t="s">
        <v>703</v>
      </c>
    </row>
    <row r="395" s="13" customFormat="1">
      <c r="A395" s="13"/>
      <c r="B395" s="232"/>
      <c r="C395" s="233"/>
      <c r="D395" s="234" t="s">
        <v>130</v>
      </c>
      <c r="E395" s="235" t="s">
        <v>1</v>
      </c>
      <c r="F395" s="236" t="s">
        <v>704</v>
      </c>
      <c r="G395" s="233"/>
      <c r="H395" s="237">
        <v>1347.962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130</v>
      </c>
      <c r="AU395" s="243" t="s">
        <v>85</v>
      </c>
      <c r="AV395" s="13" t="s">
        <v>85</v>
      </c>
      <c r="AW395" s="13" t="s">
        <v>32</v>
      </c>
      <c r="AX395" s="13" t="s">
        <v>81</v>
      </c>
      <c r="AY395" s="243" t="s">
        <v>121</v>
      </c>
    </row>
    <row r="396" s="2" customFormat="1" ht="24.15" customHeight="1">
      <c r="A396" s="39"/>
      <c r="B396" s="40"/>
      <c r="C396" s="219" t="s">
        <v>705</v>
      </c>
      <c r="D396" s="219" t="s">
        <v>123</v>
      </c>
      <c r="E396" s="220" t="s">
        <v>706</v>
      </c>
      <c r="F396" s="221" t="s">
        <v>707</v>
      </c>
      <c r="G396" s="222" t="s">
        <v>253</v>
      </c>
      <c r="H396" s="223">
        <v>96.283000000000001</v>
      </c>
      <c r="I396" s="224"/>
      <c r="J396" s="225">
        <f>ROUND(I396*H396,2)</f>
        <v>0</v>
      </c>
      <c r="K396" s="221" t="s">
        <v>127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128</v>
      </c>
      <c r="AT396" s="230" t="s">
        <v>123</v>
      </c>
      <c r="AU396" s="230" t="s">
        <v>85</v>
      </c>
      <c r="AY396" s="18" t="s">
        <v>121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81</v>
      </c>
      <c r="BK396" s="231">
        <f>ROUND(I396*H396,2)</f>
        <v>0</v>
      </c>
      <c r="BL396" s="18" t="s">
        <v>128</v>
      </c>
      <c r="BM396" s="230" t="s">
        <v>708</v>
      </c>
    </row>
    <row r="397" s="2" customFormat="1" ht="44.25" customHeight="1">
      <c r="A397" s="39"/>
      <c r="B397" s="40"/>
      <c r="C397" s="219" t="s">
        <v>709</v>
      </c>
      <c r="D397" s="276" t="s">
        <v>123</v>
      </c>
      <c r="E397" s="220" t="s">
        <v>710</v>
      </c>
      <c r="F397" s="221" t="s">
        <v>711</v>
      </c>
      <c r="G397" s="222" t="s">
        <v>253</v>
      </c>
      <c r="H397" s="223">
        <v>19.526</v>
      </c>
      <c r="I397" s="224"/>
      <c r="J397" s="225">
        <f>ROUND(I397*H397,2)</f>
        <v>0</v>
      </c>
      <c r="K397" s="221" t="s">
        <v>254</v>
      </c>
      <c r="L397" s="45"/>
      <c r="M397" s="226" t="s">
        <v>1</v>
      </c>
      <c r="N397" s="227" t="s">
        <v>41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128</v>
      </c>
      <c r="AT397" s="230" t="s">
        <v>123</v>
      </c>
      <c r="AU397" s="230" t="s">
        <v>85</v>
      </c>
      <c r="AY397" s="18" t="s">
        <v>121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81</v>
      </c>
      <c r="BK397" s="231">
        <f>ROUND(I397*H397,2)</f>
        <v>0</v>
      </c>
      <c r="BL397" s="18" t="s">
        <v>128</v>
      </c>
      <c r="BM397" s="230" t="s">
        <v>712</v>
      </c>
    </row>
    <row r="398" s="13" customFormat="1">
      <c r="A398" s="13"/>
      <c r="B398" s="232"/>
      <c r="C398" s="233"/>
      <c r="D398" s="234" t="s">
        <v>130</v>
      </c>
      <c r="E398" s="235" t="s">
        <v>1</v>
      </c>
      <c r="F398" s="236" t="s">
        <v>713</v>
      </c>
      <c r="G398" s="233"/>
      <c r="H398" s="237">
        <v>19.526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130</v>
      </c>
      <c r="AU398" s="243" t="s">
        <v>85</v>
      </c>
      <c r="AV398" s="13" t="s">
        <v>85</v>
      </c>
      <c r="AW398" s="13" t="s">
        <v>32</v>
      </c>
      <c r="AX398" s="13" t="s">
        <v>81</v>
      </c>
      <c r="AY398" s="243" t="s">
        <v>121</v>
      </c>
    </row>
    <row r="399" s="2" customFormat="1" ht="44.25" customHeight="1">
      <c r="A399" s="39"/>
      <c r="B399" s="40"/>
      <c r="C399" s="219" t="s">
        <v>714</v>
      </c>
      <c r="D399" s="276" t="s">
        <v>123</v>
      </c>
      <c r="E399" s="220" t="s">
        <v>715</v>
      </c>
      <c r="F399" s="221" t="s">
        <v>716</v>
      </c>
      <c r="G399" s="222" t="s">
        <v>253</v>
      </c>
      <c r="H399" s="223">
        <v>42.393999999999998</v>
      </c>
      <c r="I399" s="224"/>
      <c r="J399" s="225">
        <f>ROUND(I399*H399,2)</f>
        <v>0</v>
      </c>
      <c r="K399" s="221" t="s">
        <v>254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128</v>
      </c>
      <c r="AT399" s="230" t="s">
        <v>123</v>
      </c>
      <c r="AU399" s="230" t="s">
        <v>85</v>
      </c>
      <c r="AY399" s="18" t="s">
        <v>121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81</v>
      </c>
      <c r="BK399" s="231">
        <f>ROUND(I399*H399,2)</f>
        <v>0</v>
      </c>
      <c r="BL399" s="18" t="s">
        <v>128</v>
      </c>
      <c r="BM399" s="230" t="s">
        <v>717</v>
      </c>
    </row>
    <row r="400" s="13" customFormat="1">
      <c r="A400" s="13"/>
      <c r="B400" s="232"/>
      <c r="C400" s="233"/>
      <c r="D400" s="234" t="s">
        <v>130</v>
      </c>
      <c r="E400" s="235" t="s">
        <v>1</v>
      </c>
      <c r="F400" s="236" t="s">
        <v>718</v>
      </c>
      <c r="G400" s="233"/>
      <c r="H400" s="237">
        <v>42.393999999999998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130</v>
      </c>
      <c r="AU400" s="243" t="s">
        <v>85</v>
      </c>
      <c r="AV400" s="13" t="s">
        <v>85</v>
      </c>
      <c r="AW400" s="13" t="s">
        <v>32</v>
      </c>
      <c r="AX400" s="13" t="s">
        <v>81</v>
      </c>
      <c r="AY400" s="243" t="s">
        <v>121</v>
      </c>
    </row>
    <row r="401" s="2" customFormat="1" ht="44.25" customHeight="1">
      <c r="A401" s="39"/>
      <c r="B401" s="40"/>
      <c r="C401" s="219" t="s">
        <v>719</v>
      </c>
      <c r="D401" s="276" t="s">
        <v>123</v>
      </c>
      <c r="E401" s="220" t="s">
        <v>720</v>
      </c>
      <c r="F401" s="221" t="s">
        <v>721</v>
      </c>
      <c r="G401" s="222" t="s">
        <v>253</v>
      </c>
      <c r="H401" s="223">
        <v>27.004999999999999</v>
      </c>
      <c r="I401" s="224"/>
      <c r="J401" s="225">
        <f>ROUND(I401*H401,2)</f>
        <v>0</v>
      </c>
      <c r="K401" s="221" t="s">
        <v>254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128</v>
      </c>
      <c r="AT401" s="230" t="s">
        <v>123</v>
      </c>
      <c r="AU401" s="230" t="s">
        <v>85</v>
      </c>
      <c r="AY401" s="18" t="s">
        <v>121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81</v>
      </c>
      <c r="BK401" s="231">
        <f>ROUND(I401*H401,2)</f>
        <v>0</v>
      </c>
      <c r="BL401" s="18" t="s">
        <v>128</v>
      </c>
      <c r="BM401" s="230" t="s">
        <v>722</v>
      </c>
    </row>
    <row r="402" s="13" customFormat="1">
      <c r="A402" s="13"/>
      <c r="B402" s="232"/>
      <c r="C402" s="233"/>
      <c r="D402" s="234" t="s">
        <v>130</v>
      </c>
      <c r="E402" s="235" t="s">
        <v>1</v>
      </c>
      <c r="F402" s="236" t="s">
        <v>723</v>
      </c>
      <c r="G402" s="233"/>
      <c r="H402" s="237">
        <v>27.004999999999999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130</v>
      </c>
      <c r="AU402" s="243" t="s">
        <v>85</v>
      </c>
      <c r="AV402" s="13" t="s">
        <v>85</v>
      </c>
      <c r="AW402" s="13" t="s">
        <v>32</v>
      </c>
      <c r="AX402" s="13" t="s">
        <v>81</v>
      </c>
      <c r="AY402" s="243" t="s">
        <v>121</v>
      </c>
    </row>
    <row r="403" s="12" customFormat="1" ht="22.8" customHeight="1">
      <c r="A403" s="12"/>
      <c r="B403" s="203"/>
      <c r="C403" s="204"/>
      <c r="D403" s="205" t="s">
        <v>75</v>
      </c>
      <c r="E403" s="217" t="s">
        <v>724</v>
      </c>
      <c r="F403" s="217" t="s">
        <v>725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P404</f>
        <v>0</v>
      </c>
      <c r="Q403" s="211"/>
      <c r="R403" s="212">
        <f>R404</f>
        <v>0</v>
      </c>
      <c r="S403" s="211"/>
      <c r="T403" s="213">
        <f>T404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81</v>
      </c>
      <c r="AT403" s="215" t="s">
        <v>75</v>
      </c>
      <c r="AU403" s="215" t="s">
        <v>81</v>
      </c>
      <c r="AY403" s="214" t="s">
        <v>121</v>
      </c>
      <c r="BK403" s="216">
        <f>BK404</f>
        <v>0</v>
      </c>
    </row>
    <row r="404" s="2" customFormat="1" ht="49.05" customHeight="1">
      <c r="A404" s="39"/>
      <c r="B404" s="40"/>
      <c r="C404" s="219" t="s">
        <v>726</v>
      </c>
      <c r="D404" s="276" t="s">
        <v>123</v>
      </c>
      <c r="E404" s="220" t="s">
        <v>727</v>
      </c>
      <c r="F404" s="221" t="s">
        <v>728</v>
      </c>
      <c r="G404" s="222" t="s">
        <v>253</v>
      </c>
      <c r="H404" s="223">
        <v>219.86500000000001</v>
      </c>
      <c r="I404" s="224"/>
      <c r="J404" s="225">
        <f>ROUND(I404*H404,2)</f>
        <v>0</v>
      </c>
      <c r="K404" s="221" t="s">
        <v>254</v>
      </c>
      <c r="L404" s="45"/>
      <c r="M404" s="287" t="s">
        <v>1</v>
      </c>
      <c r="N404" s="288" t="s">
        <v>41</v>
      </c>
      <c r="O404" s="289"/>
      <c r="P404" s="290">
        <f>O404*H404</f>
        <v>0</v>
      </c>
      <c r="Q404" s="290">
        <v>0</v>
      </c>
      <c r="R404" s="290">
        <f>Q404*H404</f>
        <v>0</v>
      </c>
      <c r="S404" s="290">
        <v>0</v>
      </c>
      <c r="T404" s="29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128</v>
      </c>
      <c r="AT404" s="230" t="s">
        <v>123</v>
      </c>
      <c r="AU404" s="230" t="s">
        <v>85</v>
      </c>
      <c r="AY404" s="18" t="s">
        <v>121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81</v>
      </c>
      <c r="BK404" s="231">
        <f>ROUND(I404*H404,2)</f>
        <v>0</v>
      </c>
      <c r="BL404" s="18" t="s">
        <v>128</v>
      </c>
      <c r="BM404" s="230" t="s">
        <v>729</v>
      </c>
    </row>
    <row r="405" s="2" customFormat="1" ht="6.96" customHeight="1">
      <c r="A405" s="39"/>
      <c r="B405" s="67"/>
      <c r="C405" s="68"/>
      <c r="D405" s="68"/>
      <c r="E405" s="68"/>
      <c r="F405" s="68"/>
      <c r="G405" s="68"/>
      <c r="H405" s="68"/>
      <c r="I405" s="68"/>
      <c r="J405" s="68"/>
      <c r="K405" s="68"/>
      <c r="L405" s="45"/>
      <c r="M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</row>
  </sheetData>
  <sheetProtection sheet="1" autoFilter="0" formatColumns="0" formatRows="0" objects="1" scenarios="1" spinCount="100000" saltValue="EQ2gZ52ZoApfEc9Uv3yhQUP34T8u8HN0Cf184opL2Z6ivj4nKttpAVTrFHM+7J6drxcravH0xONXykyxjgFGJw==" hashValue="/UZH/WTKk9vwK9Dexlb/gxmXmv6S+ZriBtBYDDED3OnST2F2UmFDJRWhg3bqXCbn5PNxktC1rKn3jG3L6dNhcA==" algorithmName="SHA-512" password="CC35"/>
  <autoFilter ref="C124:K40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Přelouč, ul. Tůmy Přeloučského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ROUND((SUM(BE124:BE152)),  2)</f>
        <v>0</v>
      </c>
      <c r="G33" s="39"/>
      <c r="H33" s="39"/>
      <c r="I33" s="156">
        <v>0.20999999999999999</v>
      </c>
      <c r="J33" s="155">
        <f>ROUND(((SUM(BE124:BE152))*I33),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ROUND((SUM(BF124:BF152)),  2)</f>
        <v>0</v>
      </c>
      <c r="G34" s="39"/>
      <c r="H34" s="39"/>
      <c r="I34" s="156">
        <v>0.12</v>
      </c>
      <c r="J34" s="155">
        <f>ROUND(((SUM(BF124:BF152))*I34),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ROUND((SUM(BH124:BH152)),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Přelouč, ul. Tůmy Přeloučského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Přelouč</v>
      </c>
      <c r="G89" s="41"/>
      <c r="H89" s="41"/>
      <c r="I89" s="33" t="s">
        <v>22</v>
      </c>
      <c r="J89" s="80" t="str">
        <f>IF(J12="","",J12)</f>
        <v>10. 6. 2024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Jiří Svoboda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731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732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733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732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734</v>
      </c>
      <c r="E101" s="183"/>
      <c r="F101" s="183"/>
      <c r="G101" s="183"/>
      <c r="H101" s="183"/>
      <c r="I101" s="183"/>
      <c r="J101" s="184">
        <f>J136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732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735</v>
      </c>
      <c r="E103" s="183"/>
      <c r="F103" s="183"/>
      <c r="G103" s="183"/>
      <c r="H103" s="183"/>
      <c r="I103" s="183"/>
      <c r="J103" s="184">
        <f>J143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732</v>
      </c>
      <c r="E104" s="189"/>
      <c r="F104" s="189"/>
      <c r="G104" s="189"/>
      <c r="H104" s="189"/>
      <c r="I104" s="189"/>
      <c r="J104" s="190">
        <f>J144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Přelouč, ul. Tůmy Přeloučského - 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Přelouč</v>
      </c>
      <c r="G118" s="41"/>
      <c r="H118" s="41"/>
      <c r="I118" s="33" t="s">
        <v>22</v>
      </c>
      <c r="J118" s="80" t="str">
        <f>IF(J12="","",J12)</f>
        <v>10. 6. 2024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30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Ing. Jiří Svoboda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107</v>
      </c>
      <c r="D123" s="195" t="s">
        <v>61</v>
      </c>
      <c r="E123" s="195" t="s">
        <v>57</v>
      </c>
      <c r="F123" s="195" t="s">
        <v>58</v>
      </c>
      <c r="G123" s="195" t="s">
        <v>108</v>
      </c>
      <c r="H123" s="195" t="s">
        <v>109</v>
      </c>
      <c r="I123" s="195" t="s">
        <v>110</v>
      </c>
      <c r="J123" s="195" t="s">
        <v>94</v>
      </c>
      <c r="K123" s="196" t="s">
        <v>111</v>
      </c>
      <c r="L123" s="197"/>
      <c r="M123" s="101" t="s">
        <v>1</v>
      </c>
      <c r="N123" s="102" t="s">
        <v>40</v>
      </c>
      <c r="O123" s="102" t="s">
        <v>112</v>
      </c>
      <c r="P123" s="102" t="s">
        <v>113</v>
      </c>
      <c r="Q123" s="102" t="s">
        <v>114</v>
      </c>
      <c r="R123" s="102" t="s">
        <v>115</v>
      </c>
      <c r="S123" s="102" t="s">
        <v>116</v>
      </c>
      <c r="T123" s="103" t="s">
        <v>117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118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P125+P130+P136+P143</f>
        <v>0</v>
      </c>
      <c r="Q124" s="105"/>
      <c r="R124" s="200">
        <f>R125+R130+R136+R143</f>
        <v>0</v>
      </c>
      <c r="S124" s="105"/>
      <c r="T124" s="201">
        <f>T125+T130+T136+T143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96</v>
      </c>
      <c r="BK124" s="202">
        <f>BK125+BK130+BK136+BK143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736</v>
      </c>
      <c r="F125" s="206" t="s">
        <v>737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75</v>
      </c>
      <c r="AU125" s="215" t="s">
        <v>76</v>
      </c>
      <c r="AY125" s="214" t="s">
        <v>121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738</v>
      </c>
      <c r="F126" s="217" t="s">
        <v>739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75</v>
      </c>
      <c r="AU126" s="215" t="s">
        <v>81</v>
      </c>
      <c r="AY126" s="214" t="s">
        <v>121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81</v>
      </c>
      <c r="D127" s="219" t="s">
        <v>123</v>
      </c>
      <c r="E127" s="220" t="s">
        <v>740</v>
      </c>
      <c r="F127" s="221" t="s">
        <v>741</v>
      </c>
      <c r="G127" s="222" t="s">
        <v>482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128</v>
      </c>
      <c r="AT127" s="230" t="s">
        <v>123</v>
      </c>
      <c r="AU127" s="230" t="s">
        <v>85</v>
      </c>
      <c r="AY127" s="18" t="s">
        <v>121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128</v>
      </c>
      <c r="BM127" s="230" t="s">
        <v>85</v>
      </c>
    </row>
    <row r="128" s="2" customFormat="1" ht="16.5" customHeight="1">
      <c r="A128" s="39"/>
      <c r="B128" s="40"/>
      <c r="C128" s="219" t="s">
        <v>85</v>
      </c>
      <c r="D128" s="219" t="s">
        <v>123</v>
      </c>
      <c r="E128" s="220" t="s">
        <v>742</v>
      </c>
      <c r="F128" s="221" t="s">
        <v>743</v>
      </c>
      <c r="G128" s="222" t="s">
        <v>482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128</v>
      </c>
      <c r="AT128" s="230" t="s">
        <v>123</v>
      </c>
      <c r="AU128" s="230" t="s">
        <v>85</v>
      </c>
      <c r="AY128" s="18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128</v>
      </c>
      <c r="BM128" s="230" t="s">
        <v>128</v>
      </c>
    </row>
    <row r="129" s="2" customFormat="1" ht="16.5" customHeight="1">
      <c r="A129" s="39"/>
      <c r="B129" s="40"/>
      <c r="C129" s="219" t="s">
        <v>136</v>
      </c>
      <c r="D129" s="219" t="s">
        <v>123</v>
      </c>
      <c r="E129" s="220" t="s">
        <v>744</v>
      </c>
      <c r="F129" s="221" t="s">
        <v>745</v>
      </c>
      <c r="G129" s="222" t="s">
        <v>482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128</v>
      </c>
      <c r="AT129" s="230" t="s">
        <v>123</v>
      </c>
      <c r="AU129" s="230" t="s">
        <v>85</v>
      </c>
      <c r="AY129" s="18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128</v>
      </c>
      <c r="BM129" s="230" t="s">
        <v>164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746</v>
      </c>
      <c r="F130" s="206" t="s">
        <v>747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75</v>
      </c>
      <c r="AU130" s="215" t="s">
        <v>76</v>
      </c>
      <c r="AY130" s="214" t="s">
        <v>121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738</v>
      </c>
      <c r="F131" s="217" t="s">
        <v>739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75</v>
      </c>
      <c r="AU131" s="215" t="s">
        <v>81</v>
      </c>
      <c r="AY131" s="214" t="s">
        <v>121</v>
      </c>
      <c r="BK131" s="216">
        <f>SUM(BK132:BK135)</f>
        <v>0</v>
      </c>
    </row>
    <row r="132" s="2" customFormat="1" ht="16.5" customHeight="1">
      <c r="A132" s="39"/>
      <c r="B132" s="40"/>
      <c r="C132" s="219" t="s">
        <v>128</v>
      </c>
      <c r="D132" s="219" t="s">
        <v>123</v>
      </c>
      <c r="E132" s="220" t="s">
        <v>748</v>
      </c>
      <c r="F132" s="221" t="s">
        <v>749</v>
      </c>
      <c r="G132" s="222" t="s">
        <v>482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128</v>
      </c>
      <c r="AT132" s="230" t="s">
        <v>123</v>
      </c>
      <c r="AU132" s="230" t="s">
        <v>85</v>
      </c>
      <c r="AY132" s="18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128</v>
      </c>
      <c r="BM132" s="230" t="s">
        <v>179</v>
      </c>
    </row>
    <row r="133" s="2" customFormat="1">
      <c r="A133" s="39"/>
      <c r="B133" s="40"/>
      <c r="C133" s="41"/>
      <c r="D133" s="234" t="s">
        <v>750</v>
      </c>
      <c r="E133" s="41"/>
      <c r="F133" s="292" t="s">
        <v>751</v>
      </c>
      <c r="G133" s="41"/>
      <c r="H133" s="41"/>
      <c r="I133" s="293"/>
      <c r="J133" s="41"/>
      <c r="K133" s="41"/>
      <c r="L133" s="45"/>
      <c r="M133" s="294"/>
      <c r="N133" s="29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750</v>
      </c>
      <c r="AU133" s="18" t="s">
        <v>85</v>
      </c>
    </row>
    <row r="134" s="2" customFormat="1" ht="33" customHeight="1">
      <c r="A134" s="39"/>
      <c r="B134" s="40"/>
      <c r="C134" s="219" t="s">
        <v>159</v>
      </c>
      <c r="D134" s="219" t="s">
        <v>123</v>
      </c>
      <c r="E134" s="220" t="s">
        <v>752</v>
      </c>
      <c r="F134" s="221" t="s">
        <v>753</v>
      </c>
      <c r="G134" s="222" t="s">
        <v>482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128</v>
      </c>
      <c r="AT134" s="230" t="s">
        <v>123</v>
      </c>
      <c r="AU134" s="230" t="s">
        <v>85</v>
      </c>
      <c r="AY134" s="18" t="s">
        <v>121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128</v>
      </c>
      <c r="BM134" s="230" t="s">
        <v>189</v>
      </c>
    </row>
    <row r="135" s="2" customFormat="1">
      <c r="A135" s="39"/>
      <c r="B135" s="40"/>
      <c r="C135" s="41"/>
      <c r="D135" s="234" t="s">
        <v>750</v>
      </c>
      <c r="E135" s="41"/>
      <c r="F135" s="292" t="s">
        <v>754</v>
      </c>
      <c r="G135" s="41"/>
      <c r="H135" s="41"/>
      <c r="I135" s="293"/>
      <c r="J135" s="41"/>
      <c r="K135" s="41"/>
      <c r="L135" s="45"/>
      <c r="M135" s="294"/>
      <c r="N135" s="29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750</v>
      </c>
      <c r="AU135" s="18" t="s">
        <v>85</v>
      </c>
    </row>
    <row r="136" s="12" customFormat="1" ht="25.92" customHeight="1">
      <c r="A136" s="12"/>
      <c r="B136" s="203"/>
      <c r="C136" s="204"/>
      <c r="D136" s="205" t="s">
        <v>75</v>
      </c>
      <c r="E136" s="206" t="s">
        <v>755</v>
      </c>
      <c r="F136" s="206" t="s">
        <v>756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75</v>
      </c>
      <c r="AU136" s="215" t="s">
        <v>76</v>
      </c>
      <c r="AY136" s="214" t="s">
        <v>121</v>
      </c>
      <c r="BK136" s="216">
        <f>BK137</f>
        <v>0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738</v>
      </c>
      <c r="F137" s="217" t="s">
        <v>739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SUM(P138:P142)</f>
        <v>0</v>
      </c>
      <c r="Q137" s="211"/>
      <c r="R137" s="212">
        <f>SUM(R138:R142)</f>
        <v>0</v>
      </c>
      <c r="S137" s="211"/>
      <c r="T137" s="213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81</v>
      </c>
      <c r="AT137" s="215" t="s">
        <v>75</v>
      </c>
      <c r="AU137" s="215" t="s">
        <v>81</v>
      </c>
      <c r="AY137" s="214" t="s">
        <v>121</v>
      </c>
      <c r="BK137" s="216">
        <f>SUM(BK138:BK142)</f>
        <v>0</v>
      </c>
    </row>
    <row r="138" s="2" customFormat="1" ht="33" customHeight="1">
      <c r="A138" s="39"/>
      <c r="B138" s="40"/>
      <c r="C138" s="219" t="s">
        <v>164</v>
      </c>
      <c r="D138" s="219" t="s">
        <v>123</v>
      </c>
      <c r="E138" s="220" t="s">
        <v>757</v>
      </c>
      <c r="F138" s="221" t="s">
        <v>758</v>
      </c>
      <c r="G138" s="222" t="s">
        <v>482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128</v>
      </c>
      <c r="AT138" s="230" t="s">
        <v>123</v>
      </c>
      <c r="AU138" s="230" t="s">
        <v>85</v>
      </c>
      <c r="AY138" s="18" t="s">
        <v>121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128</v>
      </c>
      <c r="BM138" s="230" t="s">
        <v>223</v>
      </c>
    </row>
    <row r="139" s="2" customFormat="1" ht="62.7" customHeight="1">
      <c r="A139" s="39"/>
      <c r="B139" s="40"/>
      <c r="C139" s="219" t="s">
        <v>171</v>
      </c>
      <c r="D139" s="219" t="s">
        <v>123</v>
      </c>
      <c r="E139" s="220" t="s">
        <v>759</v>
      </c>
      <c r="F139" s="221" t="s">
        <v>760</v>
      </c>
      <c r="G139" s="222" t="s">
        <v>482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128</v>
      </c>
      <c r="AT139" s="230" t="s">
        <v>123</v>
      </c>
      <c r="AU139" s="230" t="s">
        <v>85</v>
      </c>
      <c r="AY139" s="18" t="s">
        <v>121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81</v>
      </c>
      <c r="BK139" s="231">
        <f>ROUND(I139*H139,2)</f>
        <v>0</v>
      </c>
      <c r="BL139" s="18" t="s">
        <v>128</v>
      </c>
      <c r="BM139" s="230" t="s">
        <v>232</v>
      </c>
    </row>
    <row r="140" s="2" customFormat="1" ht="44.25" customHeight="1">
      <c r="A140" s="39"/>
      <c r="B140" s="40"/>
      <c r="C140" s="219" t="s">
        <v>179</v>
      </c>
      <c r="D140" s="219" t="s">
        <v>123</v>
      </c>
      <c r="E140" s="220" t="s">
        <v>761</v>
      </c>
      <c r="F140" s="221" t="s">
        <v>762</v>
      </c>
      <c r="G140" s="222" t="s">
        <v>482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128</v>
      </c>
      <c r="AT140" s="230" t="s">
        <v>123</v>
      </c>
      <c r="AU140" s="230" t="s">
        <v>85</v>
      </c>
      <c r="AY140" s="18" t="s">
        <v>121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128</v>
      </c>
      <c r="BM140" s="230" t="s">
        <v>293</v>
      </c>
    </row>
    <row r="141" s="2" customFormat="1" ht="24.15" customHeight="1">
      <c r="A141" s="39"/>
      <c r="B141" s="40"/>
      <c r="C141" s="219" t="s">
        <v>185</v>
      </c>
      <c r="D141" s="219" t="s">
        <v>123</v>
      </c>
      <c r="E141" s="220" t="s">
        <v>763</v>
      </c>
      <c r="F141" s="221" t="s">
        <v>764</v>
      </c>
      <c r="G141" s="222" t="s">
        <v>482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128</v>
      </c>
      <c r="AT141" s="230" t="s">
        <v>123</v>
      </c>
      <c r="AU141" s="230" t="s">
        <v>85</v>
      </c>
      <c r="AY141" s="18" t="s">
        <v>121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128</v>
      </c>
      <c r="BM141" s="230" t="s">
        <v>328</v>
      </c>
    </row>
    <row r="142" s="2" customFormat="1">
      <c r="A142" s="39"/>
      <c r="B142" s="40"/>
      <c r="C142" s="41"/>
      <c r="D142" s="234" t="s">
        <v>750</v>
      </c>
      <c r="E142" s="41"/>
      <c r="F142" s="292" t="s">
        <v>765</v>
      </c>
      <c r="G142" s="41"/>
      <c r="H142" s="41"/>
      <c r="I142" s="293"/>
      <c r="J142" s="41"/>
      <c r="K142" s="41"/>
      <c r="L142" s="45"/>
      <c r="M142" s="294"/>
      <c r="N142" s="29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750</v>
      </c>
      <c r="AU142" s="18" t="s">
        <v>85</v>
      </c>
    </row>
    <row r="143" s="12" customFormat="1" ht="25.92" customHeight="1">
      <c r="A143" s="12"/>
      <c r="B143" s="203"/>
      <c r="C143" s="204"/>
      <c r="D143" s="205" t="s">
        <v>75</v>
      </c>
      <c r="E143" s="206" t="s">
        <v>766</v>
      </c>
      <c r="F143" s="206" t="s">
        <v>767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81</v>
      </c>
      <c r="AT143" s="215" t="s">
        <v>75</v>
      </c>
      <c r="AU143" s="215" t="s">
        <v>76</v>
      </c>
      <c r="AY143" s="214" t="s">
        <v>121</v>
      </c>
      <c r="BK143" s="216">
        <f>BK144</f>
        <v>0</v>
      </c>
    </row>
    <row r="144" s="12" customFormat="1" ht="22.8" customHeight="1">
      <c r="A144" s="12"/>
      <c r="B144" s="203"/>
      <c r="C144" s="204"/>
      <c r="D144" s="205" t="s">
        <v>75</v>
      </c>
      <c r="E144" s="217" t="s">
        <v>738</v>
      </c>
      <c r="F144" s="217" t="s">
        <v>739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SUM(P145:P152)</f>
        <v>0</v>
      </c>
      <c r="Q144" s="211"/>
      <c r="R144" s="212">
        <f>SUM(R145:R152)</f>
        <v>0</v>
      </c>
      <c r="S144" s="211"/>
      <c r="T144" s="213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81</v>
      </c>
      <c r="AT144" s="215" t="s">
        <v>75</v>
      </c>
      <c r="AU144" s="215" t="s">
        <v>81</v>
      </c>
      <c r="AY144" s="214" t="s">
        <v>121</v>
      </c>
      <c r="BK144" s="216">
        <f>SUM(BK145:BK152)</f>
        <v>0</v>
      </c>
    </row>
    <row r="145" s="2" customFormat="1" ht="24.15" customHeight="1">
      <c r="A145" s="39"/>
      <c r="B145" s="40"/>
      <c r="C145" s="219" t="s">
        <v>189</v>
      </c>
      <c r="D145" s="219" t="s">
        <v>123</v>
      </c>
      <c r="E145" s="220" t="s">
        <v>768</v>
      </c>
      <c r="F145" s="221" t="s">
        <v>769</v>
      </c>
      <c r="G145" s="222" t="s">
        <v>482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128</v>
      </c>
      <c r="AT145" s="230" t="s">
        <v>123</v>
      </c>
      <c r="AU145" s="230" t="s">
        <v>85</v>
      </c>
      <c r="AY145" s="18" t="s">
        <v>121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128</v>
      </c>
      <c r="BM145" s="230" t="s">
        <v>432</v>
      </c>
    </row>
    <row r="146" s="2" customFormat="1">
      <c r="A146" s="39"/>
      <c r="B146" s="40"/>
      <c r="C146" s="41"/>
      <c r="D146" s="234" t="s">
        <v>750</v>
      </c>
      <c r="E146" s="41"/>
      <c r="F146" s="292" t="s">
        <v>770</v>
      </c>
      <c r="G146" s="41"/>
      <c r="H146" s="41"/>
      <c r="I146" s="293"/>
      <c r="J146" s="41"/>
      <c r="K146" s="41"/>
      <c r="L146" s="45"/>
      <c r="M146" s="294"/>
      <c r="N146" s="29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750</v>
      </c>
      <c r="AU146" s="18" t="s">
        <v>85</v>
      </c>
    </row>
    <row r="147" s="2" customFormat="1" ht="24.15" customHeight="1">
      <c r="A147" s="39"/>
      <c r="B147" s="40"/>
      <c r="C147" s="219" t="s">
        <v>195</v>
      </c>
      <c r="D147" s="219" t="s">
        <v>123</v>
      </c>
      <c r="E147" s="220" t="s">
        <v>771</v>
      </c>
      <c r="F147" s="221" t="s">
        <v>772</v>
      </c>
      <c r="G147" s="222" t="s">
        <v>482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128</v>
      </c>
      <c r="AT147" s="230" t="s">
        <v>123</v>
      </c>
      <c r="AU147" s="230" t="s">
        <v>85</v>
      </c>
      <c r="AY147" s="18" t="s">
        <v>121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128</v>
      </c>
      <c r="BM147" s="230" t="s">
        <v>451</v>
      </c>
    </row>
    <row r="148" s="2" customFormat="1">
      <c r="A148" s="39"/>
      <c r="B148" s="40"/>
      <c r="C148" s="41"/>
      <c r="D148" s="234" t="s">
        <v>750</v>
      </c>
      <c r="E148" s="41"/>
      <c r="F148" s="292" t="s">
        <v>773</v>
      </c>
      <c r="G148" s="41"/>
      <c r="H148" s="41"/>
      <c r="I148" s="293"/>
      <c r="J148" s="41"/>
      <c r="K148" s="41"/>
      <c r="L148" s="45"/>
      <c r="M148" s="294"/>
      <c r="N148" s="29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750</v>
      </c>
      <c r="AU148" s="18" t="s">
        <v>85</v>
      </c>
    </row>
    <row r="149" s="2" customFormat="1" ht="24.15" customHeight="1">
      <c r="A149" s="39"/>
      <c r="B149" s="40"/>
      <c r="C149" s="219" t="s">
        <v>8</v>
      </c>
      <c r="D149" s="219" t="s">
        <v>123</v>
      </c>
      <c r="E149" s="220" t="s">
        <v>774</v>
      </c>
      <c r="F149" s="221" t="s">
        <v>775</v>
      </c>
      <c r="G149" s="222" t="s">
        <v>482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128</v>
      </c>
      <c r="AT149" s="230" t="s">
        <v>123</v>
      </c>
      <c r="AU149" s="230" t="s">
        <v>85</v>
      </c>
      <c r="AY149" s="18" t="s">
        <v>121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128</v>
      </c>
      <c r="BM149" s="230" t="s">
        <v>459</v>
      </c>
    </row>
    <row r="150" s="2" customFormat="1">
      <c r="A150" s="39"/>
      <c r="B150" s="40"/>
      <c r="C150" s="41"/>
      <c r="D150" s="234" t="s">
        <v>750</v>
      </c>
      <c r="E150" s="41"/>
      <c r="F150" s="292" t="s">
        <v>776</v>
      </c>
      <c r="G150" s="41"/>
      <c r="H150" s="41"/>
      <c r="I150" s="293"/>
      <c r="J150" s="41"/>
      <c r="K150" s="41"/>
      <c r="L150" s="45"/>
      <c r="M150" s="294"/>
      <c r="N150" s="29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750</v>
      </c>
      <c r="AU150" s="18" t="s">
        <v>85</v>
      </c>
    </row>
    <row r="151" s="2" customFormat="1" ht="44.25" customHeight="1">
      <c r="A151" s="39"/>
      <c r="B151" s="40"/>
      <c r="C151" s="219" t="s">
        <v>204</v>
      </c>
      <c r="D151" s="219" t="s">
        <v>123</v>
      </c>
      <c r="E151" s="220" t="s">
        <v>777</v>
      </c>
      <c r="F151" s="221" t="s">
        <v>778</v>
      </c>
      <c r="G151" s="222" t="s">
        <v>482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128</v>
      </c>
      <c r="AT151" s="230" t="s">
        <v>123</v>
      </c>
      <c r="AU151" s="230" t="s">
        <v>85</v>
      </c>
      <c r="AY151" s="18" t="s">
        <v>121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128</v>
      </c>
      <c r="BM151" s="230" t="s">
        <v>467</v>
      </c>
    </row>
    <row r="152" s="2" customFormat="1" ht="16.5" customHeight="1">
      <c r="A152" s="39"/>
      <c r="B152" s="40"/>
      <c r="C152" s="219" t="s">
        <v>212</v>
      </c>
      <c r="D152" s="219" t="s">
        <v>123</v>
      </c>
      <c r="E152" s="220" t="s">
        <v>779</v>
      </c>
      <c r="F152" s="221" t="s">
        <v>780</v>
      </c>
      <c r="G152" s="222" t="s">
        <v>482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87" t="s">
        <v>1</v>
      </c>
      <c r="N152" s="288" t="s">
        <v>41</v>
      </c>
      <c r="O152" s="289"/>
      <c r="P152" s="290">
        <f>O152*H152</f>
        <v>0</v>
      </c>
      <c r="Q152" s="290">
        <v>0</v>
      </c>
      <c r="R152" s="290">
        <f>Q152*H152</f>
        <v>0</v>
      </c>
      <c r="S152" s="290">
        <v>0</v>
      </c>
      <c r="T152" s="29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128</v>
      </c>
      <c r="AT152" s="230" t="s">
        <v>123</v>
      </c>
      <c r="AU152" s="230" t="s">
        <v>85</v>
      </c>
      <c r="AY152" s="18" t="s">
        <v>121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128</v>
      </c>
      <c r="BM152" s="230" t="s">
        <v>494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yxXRmkUdbLvT3eTBRSjcQbFfzd43hKXekDoT5Rt+Vhi0l/byyn0tYXZSt8wizwqUr3E/9kfcHcWjxKVO4JtOdA==" hashValue="VzZip16XLY3+ZVx6GcieVsv94eOR7y0jy03EmsaaKU6efJLfjiZTsGpAEZxNQmuWKBaveCESC/mZPjq+K0jYOQ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2024-06-14T11:02:15Z</dcterms:created>
  <dcterms:modified xsi:type="dcterms:W3CDTF">2024-06-14T11:02:22Z</dcterms:modified>
</cp:coreProperties>
</file>